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ddleback\vol1\Excelsior Growth Fund\Business Advisory Services\Webinars\Webinars FY 2026\Coop Federal Credit Union Webinar\"/>
    </mc:Choice>
  </mc:AlternateContent>
  <xr:revisionPtr revIDLastSave="0" documentId="13_ncr:1_{45C75D04-E9E1-4E8E-B3DE-5C627224610D}" xr6:coauthVersionLast="47" xr6:coauthVersionMax="47" xr10:uidLastSave="{00000000-0000-0000-0000-000000000000}"/>
  <bookViews>
    <workbookView xWindow="28680" yWindow="-120" windowWidth="29040" windowHeight="15720" tabRatio="923" firstSheet="4" activeTab="4" xr2:uid="{00000000-000D-0000-FFFF-FFFF00000000}"/>
  </bookViews>
  <sheets>
    <sheet name="Assumptions" sheetId="9" r:id="rId1"/>
    <sheet name="Capital Budget" sheetId="17" r:id="rId2"/>
    <sheet name="Opening Balance Sheet" sheetId="6" r:id="rId3"/>
    <sheet name="Sources &amp; Uses" sheetId="7" r:id="rId4"/>
    <sheet name="Income Statement Year 1" sheetId="4" r:id="rId5"/>
    <sheet name="Cash Flow Statement Year 1" sheetId="22" r:id="rId6"/>
    <sheet name="BS Year 1" sheetId="37" r:id="rId7"/>
    <sheet name="Breakeven Analysis" sheetId="35" state="hidden" r:id="rId8"/>
    <sheet name="Loan Calculator" sheetId="15" state="hidden" r:id="rId9"/>
  </sheets>
  <definedNames>
    <definedName name="Beginning_Balance">-FV(Interest_Rate/12,Payment_Number-1,-Monthly_Payment,Loan_Amount)</definedName>
    <definedName name="Ending_Balance">-FV(Interest_Rate/12,Payment_Number,-Monthly_Payment,Loan_Amount)</definedName>
    <definedName name="Full_Print">'Loan Calculator'!$A$1:$H$368</definedName>
    <definedName name="Header_Row">ROW('Loan Calculator'!$8:$8)</definedName>
    <definedName name="Header_Row_Back">ROW('Loan Calculator'!$8:$8)</definedName>
    <definedName name="Interest">-IPMT(Interest_Rate/12,Payment_Number,Number_of_Payments,Loan_Amount)</definedName>
    <definedName name="Interest_Rate">'Loan Calculator'!$D$4</definedName>
    <definedName name="Last_Row">IF(Values_Entered,Header_Row+Number_of_Payments,Header_Row)</definedName>
    <definedName name="Loan_Amount">'Loan Calculator'!$D$3</definedName>
    <definedName name="Loan_Not_Paid">IF(Payment_Number&lt;=Number_of_Payments,1,0)</definedName>
    <definedName name="Loan_Start">'Loan Calculator'!$D$6</definedName>
    <definedName name="Loan_Years">'Loan Calculator'!$D$5</definedName>
    <definedName name="Monthly_Payment">-PMT(Interest_Rate/12,Number_of_Payments,Loan_Amount)</definedName>
    <definedName name="Number_of_Payments">'Loan Calculator'!$G$4</definedName>
    <definedName name="Payment_Date">DATE(YEAR(Loan_Start),MONTH(Loan_Start)+Payment_Number,DAY(Loan_Start))</definedName>
    <definedName name="Payment_Number">ROW()-Header_Row</definedName>
    <definedName name="Principal">-PPMT(Interest_Rate/12,Payment_Number,Number_of_Payments,Loan_Amount)</definedName>
    <definedName name="_xlnm.Print_Area" localSheetId="7">'Breakeven Analysis'!$A$1:$T$39</definedName>
    <definedName name="_xlnm.Print_Area" localSheetId="1">'Capital Budget'!$A$1:$O$51</definedName>
    <definedName name="_xlnm.Print_Area" localSheetId="5">'Cash Flow Statement Year 1'!$A$1:$AA$43</definedName>
    <definedName name="_xlnm.Print_Area" localSheetId="4">'Income Statement Year 1'!$A$1:$AB$46</definedName>
    <definedName name="_xlnm.Print_Area" localSheetId="8">'Loan Calculator'!$A$1:$I$93</definedName>
    <definedName name="_xlnm.Print_Titles" localSheetId="8">'Loan Calculator'!$8:$8</definedName>
    <definedName name="Total_Cost">'Loan Calculator'!$G$6</definedName>
    <definedName name="Total_Interest">'Loan Calculator'!$G$5</definedName>
    <definedName name="Values_Entered">IF(Loan_Amount*Interest_Rate*Loan_Years*Loan_Start&gt;0,1,0)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4" l="1"/>
  <c r="U5" i="4"/>
  <c r="V5" i="4"/>
  <c r="W5" i="4"/>
  <c r="X5" i="4"/>
  <c r="Y5" i="4"/>
  <c r="Z5" i="4"/>
  <c r="Q5" i="4"/>
  <c r="Q6" i="4" s="1"/>
  <c r="Q11" i="4"/>
  <c r="Q14" i="4"/>
  <c r="Q15" i="4"/>
  <c r="O47" i="17" l="1"/>
  <c r="O42" i="17"/>
  <c r="O41" i="17"/>
  <c r="P18" i="4" l="1"/>
  <c r="Q18" i="4"/>
  <c r="R18" i="4"/>
  <c r="S18" i="4"/>
  <c r="T18" i="4"/>
  <c r="U18" i="4"/>
  <c r="V18" i="4"/>
  <c r="W18" i="4"/>
  <c r="X18" i="4"/>
  <c r="Y18" i="4"/>
  <c r="Z18" i="4"/>
  <c r="O18" i="4"/>
  <c r="L14" i="7" l="1"/>
  <c r="L10" i="7"/>
  <c r="L12" i="7"/>
  <c r="A1" i="6"/>
  <c r="I3" i="35" l="1"/>
  <c r="I22" i="35" s="1"/>
  <c r="J3" i="35"/>
  <c r="J22" i="35" s="1"/>
  <c r="K3" i="35"/>
  <c r="K22" i="35" s="1"/>
  <c r="L3" i="35"/>
  <c r="L22" i="35" s="1"/>
  <c r="M3" i="35"/>
  <c r="M22" i="35" s="1"/>
  <c r="N3" i="35"/>
  <c r="N22" i="35" s="1"/>
  <c r="O3" i="35"/>
  <c r="O22" i="35" s="1"/>
  <c r="P3" i="35"/>
  <c r="P22" i="35" s="1"/>
  <c r="Q3" i="35"/>
  <c r="Q22" i="35" s="1"/>
  <c r="R3" i="35"/>
  <c r="R22" i="35" s="1"/>
  <c r="S3" i="35"/>
  <c r="S22" i="35" s="1"/>
  <c r="H3" i="35"/>
  <c r="H22" i="35" s="1"/>
  <c r="P43" i="4"/>
  <c r="Q43" i="4"/>
  <c r="R43" i="4"/>
  <c r="S43" i="4"/>
  <c r="T43" i="4"/>
  <c r="U43" i="4"/>
  <c r="X43" i="4"/>
  <c r="Y43" i="4"/>
  <c r="Z43" i="4"/>
  <c r="W43" i="4" l="1"/>
  <c r="V43" i="4"/>
  <c r="O43" i="4" l="1"/>
  <c r="Y17" i="4"/>
  <c r="V17" i="4"/>
  <c r="R17" i="4"/>
  <c r="O17" i="4"/>
  <c r="P30" i="4"/>
  <c r="Q30" i="4"/>
  <c r="R30" i="4"/>
  <c r="S30" i="4"/>
  <c r="T30" i="4"/>
  <c r="U30" i="4"/>
  <c r="V30" i="4"/>
  <c r="W30" i="4"/>
  <c r="X30" i="4"/>
  <c r="Y30" i="4"/>
  <c r="Z30" i="4"/>
  <c r="O30" i="4"/>
  <c r="P14" i="4"/>
  <c r="R14" i="4"/>
  <c r="S14" i="4"/>
  <c r="T14" i="4"/>
  <c r="U14" i="4"/>
  <c r="V14" i="4"/>
  <c r="W14" i="4"/>
  <c r="X14" i="4"/>
  <c r="Y14" i="4"/>
  <c r="Z14" i="4"/>
  <c r="O14" i="4"/>
  <c r="AA14" i="4" l="1"/>
  <c r="P34" i="22" l="1"/>
  <c r="Q34" i="22"/>
  <c r="R34" i="22"/>
  <c r="S34" i="22"/>
  <c r="T34" i="22"/>
  <c r="U34" i="22"/>
  <c r="V34" i="22"/>
  <c r="W34" i="22"/>
  <c r="X34" i="22"/>
  <c r="Y34" i="22"/>
  <c r="Z34" i="22"/>
  <c r="O34" i="22"/>
  <c r="P24" i="22"/>
  <c r="Q24" i="22"/>
  <c r="R24" i="22"/>
  <c r="S24" i="22"/>
  <c r="T24" i="22"/>
  <c r="U24" i="22"/>
  <c r="V24" i="22"/>
  <c r="W24" i="22"/>
  <c r="X24" i="22"/>
  <c r="Y24" i="22"/>
  <c r="Z24" i="22"/>
  <c r="O24" i="22"/>
  <c r="P21" i="22"/>
  <c r="Q21" i="22"/>
  <c r="R21" i="22"/>
  <c r="S21" i="22"/>
  <c r="T21" i="22"/>
  <c r="U21" i="22"/>
  <c r="V21" i="22"/>
  <c r="W21" i="22"/>
  <c r="X21" i="22"/>
  <c r="Y21" i="22"/>
  <c r="Z21" i="22"/>
  <c r="O21" i="22"/>
  <c r="AB30" i="4"/>
  <c r="AB14" i="4"/>
  <c r="AA34" i="22" l="1"/>
  <c r="AA24" i="22"/>
  <c r="AA21" i="22"/>
  <c r="L9" i="37"/>
  <c r="I16" i="35" l="1"/>
  <c r="J16" i="35"/>
  <c r="K16" i="35"/>
  <c r="L16" i="35"/>
  <c r="M16" i="35"/>
  <c r="N16" i="35"/>
  <c r="O16" i="35"/>
  <c r="P16" i="35"/>
  <c r="Q16" i="35"/>
  <c r="R16" i="35"/>
  <c r="S16" i="35"/>
  <c r="T16" i="35"/>
  <c r="H16" i="35"/>
  <c r="L9" i="7"/>
  <c r="P39" i="22"/>
  <c r="Q39" i="22"/>
  <c r="R39" i="22"/>
  <c r="S39" i="22"/>
  <c r="T39" i="22"/>
  <c r="U39" i="22"/>
  <c r="V39" i="22"/>
  <c r="W39" i="22"/>
  <c r="X39" i="22"/>
  <c r="Y39" i="22"/>
  <c r="Z39" i="22"/>
  <c r="O6" i="17" l="1"/>
  <c r="L13" i="7" s="1"/>
  <c r="O29" i="17" l="1"/>
  <c r="O20" i="17"/>
  <c r="L11" i="7" l="1"/>
  <c r="L11" i="6"/>
  <c r="Q24" i="4" s="1"/>
  <c r="L11" i="37"/>
  <c r="L10" i="37"/>
  <c r="L10" i="6"/>
  <c r="X24" i="4"/>
  <c r="W24" i="4"/>
  <c r="S24" i="4"/>
  <c r="Z24" i="4"/>
  <c r="R24" i="4"/>
  <c r="O31" i="4"/>
  <c r="O35" i="22" s="1"/>
  <c r="P11" i="4"/>
  <c r="P18" i="22" s="1"/>
  <c r="Q18" i="22"/>
  <c r="R11" i="4"/>
  <c r="R18" i="22" s="1"/>
  <c r="S11" i="4"/>
  <c r="S18" i="22" s="1"/>
  <c r="T11" i="4"/>
  <c r="T18" i="22" s="1"/>
  <c r="U11" i="4"/>
  <c r="U18" i="22" s="1"/>
  <c r="V11" i="4"/>
  <c r="V18" i="22" s="1"/>
  <c r="W11" i="4"/>
  <c r="W18" i="22" s="1"/>
  <c r="X11" i="4"/>
  <c r="X18" i="22" s="1"/>
  <c r="Y11" i="4"/>
  <c r="Y18" i="22" s="1"/>
  <c r="Z11" i="4"/>
  <c r="Z18" i="22" s="1"/>
  <c r="O11" i="4"/>
  <c r="O35" i="17"/>
  <c r="L15" i="37" l="1"/>
  <c r="L16" i="37" s="1"/>
  <c r="L14" i="6"/>
  <c r="L15" i="6" s="1"/>
  <c r="T24" i="4"/>
  <c r="O24" i="4"/>
  <c r="U24" i="4"/>
  <c r="P24" i="4"/>
  <c r="Y24" i="4"/>
  <c r="V24" i="4"/>
  <c r="AB11" i="4"/>
  <c r="O18" i="22"/>
  <c r="AA18" i="22" s="1"/>
  <c r="L8" i="37"/>
  <c r="L8" i="6"/>
  <c r="O23" i="4"/>
  <c r="AA11" i="4"/>
  <c r="AA24" i="4" l="1"/>
  <c r="AB24" i="4"/>
  <c r="P26" i="4"/>
  <c r="P29" i="22" s="1"/>
  <c r="Q26" i="4"/>
  <c r="Q29" i="22" s="1"/>
  <c r="R26" i="4"/>
  <c r="R29" i="22" s="1"/>
  <c r="S26" i="4"/>
  <c r="S29" i="22" s="1"/>
  <c r="T26" i="4"/>
  <c r="T29" i="22" s="1"/>
  <c r="U26" i="4"/>
  <c r="U29" i="22" s="1"/>
  <c r="V26" i="4"/>
  <c r="V29" i="22" s="1"/>
  <c r="W26" i="4"/>
  <c r="W29" i="22" s="1"/>
  <c r="X26" i="4"/>
  <c r="X29" i="22" s="1"/>
  <c r="Y26" i="4"/>
  <c r="Y29" i="22" s="1"/>
  <c r="Z26" i="4"/>
  <c r="Z29" i="22" s="1"/>
  <c r="O26" i="4"/>
  <c r="O29" i="22" s="1"/>
  <c r="AA29" i="22" l="1"/>
  <c r="AB26" i="4"/>
  <c r="AA26" i="4"/>
  <c r="O25" i="4" l="1"/>
  <c r="O28" i="22" s="1"/>
  <c r="O20" i="4" l="1"/>
  <c r="O27" i="22" s="1"/>
  <c r="H24" i="35" l="1"/>
  <c r="P8" i="22"/>
  <c r="Q8" i="22"/>
  <c r="R8" i="22"/>
  <c r="S8" i="22"/>
  <c r="T8" i="22"/>
  <c r="U8" i="22"/>
  <c r="V8" i="22"/>
  <c r="W8" i="22"/>
  <c r="X8" i="22"/>
  <c r="Y8" i="22"/>
  <c r="Z8" i="22"/>
  <c r="P20" i="4" l="1"/>
  <c r="P27" i="22" s="1"/>
  <c r="O10" i="17"/>
  <c r="L9" i="6"/>
  <c r="L12" i="6" s="1"/>
  <c r="AA17" i="4" l="1"/>
  <c r="AA30" i="4"/>
  <c r="AB17" i="4"/>
  <c r="R25" i="22" l="1"/>
  <c r="Z25" i="22"/>
  <c r="S25" i="22"/>
  <c r="T25" i="22"/>
  <c r="U25" i="22"/>
  <c r="V25" i="22"/>
  <c r="W25" i="22"/>
  <c r="P25" i="22"/>
  <c r="X25" i="22"/>
  <c r="Q25" i="22"/>
  <c r="Y25" i="22"/>
  <c r="AB18" i="4" l="1"/>
  <c r="O25" i="22"/>
  <c r="AA25" i="22" s="1"/>
  <c r="AA18" i="4"/>
  <c r="D5" i="15"/>
  <c r="R29" i="4" l="1"/>
  <c r="R33" i="22" s="1"/>
  <c r="W22" i="4" l="1"/>
  <c r="S22" i="4"/>
  <c r="U22" i="4"/>
  <c r="P22" i="4"/>
  <c r="X22" i="4"/>
  <c r="Q22" i="4"/>
  <c r="Y22" i="4"/>
  <c r="R22" i="4"/>
  <c r="Z22" i="4"/>
  <c r="O22" i="4"/>
  <c r="T22" i="4"/>
  <c r="V22" i="4"/>
  <c r="S23" i="4"/>
  <c r="P23" i="4"/>
  <c r="Q23" i="4"/>
  <c r="Z23" i="4"/>
  <c r="T23" i="4"/>
  <c r="U23" i="4"/>
  <c r="V23" i="4"/>
  <c r="W23" i="4"/>
  <c r="X23" i="4"/>
  <c r="Y23" i="4"/>
  <c r="R23" i="4"/>
  <c r="P31" i="4"/>
  <c r="P35" i="22" s="1"/>
  <c r="Q31" i="4"/>
  <c r="Q35" i="22" s="1"/>
  <c r="R31" i="4"/>
  <c r="R35" i="22" s="1"/>
  <c r="S31" i="4"/>
  <c r="S35" i="22" s="1"/>
  <c r="T31" i="4"/>
  <c r="T35" i="22" s="1"/>
  <c r="U31" i="4"/>
  <c r="U35" i="22" s="1"/>
  <c r="V31" i="4"/>
  <c r="V35" i="22" s="1"/>
  <c r="W31" i="4"/>
  <c r="W35" i="22" s="1"/>
  <c r="X31" i="4"/>
  <c r="X35" i="22" s="1"/>
  <c r="Y31" i="4"/>
  <c r="Y35" i="22" s="1"/>
  <c r="Z31" i="4"/>
  <c r="Z35" i="22" s="1"/>
  <c r="P29" i="4"/>
  <c r="P33" i="22" s="1"/>
  <c r="Q29" i="4"/>
  <c r="Q33" i="22" s="1"/>
  <c r="S29" i="4"/>
  <c r="S33" i="22" s="1"/>
  <c r="T29" i="4"/>
  <c r="T33" i="22" s="1"/>
  <c r="U29" i="4"/>
  <c r="U33" i="22" s="1"/>
  <c r="V29" i="4"/>
  <c r="V33" i="22" s="1"/>
  <c r="W29" i="4"/>
  <c r="W33" i="22" s="1"/>
  <c r="X29" i="4"/>
  <c r="X33" i="22" s="1"/>
  <c r="Y29" i="4"/>
  <c r="Y33" i="22" s="1"/>
  <c r="Z29" i="4"/>
  <c r="Z33" i="22" s="1"/>
  <c r="O29" i="4"/>
  <c r="O33" i="22" s="1"/>
  <c r="P28" i="4"/>
  <c r="P32" i="22" s="1"/>
  <c r="Q28" i="4"/>
  <c r="Q32" i="22" s="1"/>
  <c r="R28" i="4"/>
  <c r="R32" i="22" s="1"/>
  <c r="S28" i="4"/>
  <c r="S32" i="22" s="1"/>
  <c r="T28" i="4"/>
  <c r="T32" i="22" s="1"/>
  <c r="U28" i="4"/>
  <c r="U32" i="22" s="1"/>
  <c r="V28" i="4"/>
  <c r="V32" i="22" s="1"/>
  <c r="W28" i="4"/>
  <c r="W32" i="22" s="1"/>
  <c r="X28" i="4"/>
  <c r="X32" i="22" s="1"/>
  <c r="Y28" i="4"/>
  <c r="Y32" i="22" s="1"/>
  <c r="Z28" i="4"/>
  <c r="Z32" i="22" s="1"/>
  <c r="O28" i="4"/>
  <c r="O32" i="22" s="1"/>
  <c r="P27" i="4"/>
  <c r="P31" i="22" s="1"/>
  <c r="Q27" i="4"/>
  <c r="Q31" i="22" s="1"/>
  <c r="R27" i="4"/>
  <c r="R31" i="22" s="1"/>
  <c r="S27" i="4"/>
  <c r="S31" i="22" s="1"/>
  <c r="T27" i="4"/>
  <c r="T31" i="22" s="1"/>
  <c r="U27" i="4"/>
  <c r="U31" i="22" s="1"/>
  <c r="V27" i="4"/>
  <c r="V31" i="22" s="1"/>
  <c r="W27" i="4"/>
  <c r="W31" i="22" s="1"/>
  <c r="X27" i="4"/>
  <c r="X31" i="22" s="1"/>
  <c r="Y27" i="4"/>
  <c r="Y31" i="22" s="1"/>
  <c r="Z27" i="4"/>
  <c r="Z31" i="22" s="1"/>
  <c r="O31" i="22"/>
  <c r="P25" i="4"/>
  <c r="Q25" i="4"/>
  <c r="Q28" i="22" s="1"/>
  <c r="R25" i="4"/>
  <c r="R28" i="22" s="1"/>
  <c r="S25" i="4"/>
  <c r="S28" i="22" s="1"/>
  <c r="T25" i="4"/>
  <c r="T28" i="22" s="1"/>
  <c r="U25" i="4"/>
  <c r="U28" i="22" s="1"/>
  <c r="V25" i="4"/>
  <c r="V28" i="22" s="1"/>
  <c r="W25" i="4"/>
  <c r="W28" i="22" s="1"/>
  <c r="X25" i="4"/>
  <c r="X28" i="22" s="1"/>
  <c r="Y25" i="4"/>
  <c r="Y28" i="22" s="1"/>
  <c r="Z25" i="4"/>
  <c r="Z28" i="22" s="1"/>
  <c r="P19" i="4"/>
  <c r="P26" i="22" s="1"/>
  <c r="Q19" i="4"/>
  <c r="Q26" i="22" s="1"/>
  <c r="R19" i="4"/>
  <c r="R26" i="22" s="1"/>
  <c r="S19" i="4"/>
  <c r="S26" i="22" s="1"/>
  <c r="T19" i="4"/>
  <c r="T26" i="22" s="1"/>
  <c r="U19" i="4"/>
  <c r="U26" i="22" s="1"/>
  <c r="V19" i="4"/>
  <c r="V26" i="22" s="1"/>
  <c r="W19" i="4"/>
  <c r="W26" i="22" s="1"/>
  <c r="X19" i="4"/>
  <c r="X26" i="22" s="1"/>
  <c r="Y19" i="4"/>
  <c r="Y26" i="22" s="1"/>
  <c r="Z19" i="4"/>
  <c r="Z26" i="22" s="1"/>
  <c r="O19" i="4"/>
  <c r="O26" i="22" s="1"/>
  <c r="R20" i="4"/>
  <c r="R27" i="22" s="1"/>
  <c r="S20" i="4"/>
  <c r="S27" i="22" s="1"/>
  <c r="T20" i="4"/>
  <c r="T27" i="22" s="1"/>
  <c r="U20" i="4"/>
  <c r="U27" i="22" s="1"/>
  <c r="V20" i="4"/>
  <c r="V27" i="22" s="1"/>
  <c r="W20" i="4"/>
  <c r="W27" i="22" s="1"/>
  <c r="X20" i="4"/>
  <c r="X27" i="22" s="1"/>
  <c r="Y20" i="4"/>
  <c r="Y27" i="22" s="1"/>
  <c r="Z20" i="4"/>
  <c r="Z27" i="22" s="1"/>
  <c r="Q20" i="4"/>
  <c r="AA32" i="22" l="1"/>
  <c r="AA26" i="22"/>
  <c r="AA33" i="22"/>
  <c r="AA35" i="22"/>
  <c r="AB20" i="4"/>
  <c r="Q27" i="22"/>
  <c r="AA27" i="22" s="1"/>
  <c r="AB25" i="4"/>
  <c r="P28" i="22"/>
  <c r="AA28" i="22" s="1"/>
  <c r="AA31" i="22"/>
  <c r="AB23" i="4"/>
  <c r="AA23" i="4"/>
  <c r="AB27" i="4"/>
  <c r="AB19" i="4"/>
  <c r="AB28" i="4"/>
  <c r="AB29" i="4"/>
  <c r="AB31" i="4"/>
  <c r="AB22" i="4"/>
  <c r="AA22" i="4"/>
  <c r="AA31" i="4"/>
  <c r="AA19" i="4"/>
  <c r="AA28" i="4"/>
  <c r="AA20" i="4"/>
  <c r="AA25" i="4"/>
  <c r="AA27" i="4"/>
  <c r="AA29" i="4"/>
  <c r="L12" i="37" l="1"/>
  <c r="L13" i="37" s="1"/>
  <c r="X16" i="22"/>
  <c r="P16" i="22"/>
  <c r="U16" i="22"/>
  <c r="Q16" i="22"/>
  <c r="Y16" i="22"/>
  <c r="S16" i="22"/>
  <c r="W16" i="22"/>
  <c r="Z16" i="22"/>
  <c r="V16" i="22"/>
  <c r="R5" i="4"/>
  <c r="R16" i="22" s="1"/>
  <c r="T16" i="22"/>
  <c r="P12" i="22"/>
  <c r="O17" i="22"/>
  <c r="P17" i="22"/>
  <c r="T6" i="4" l="1"/>
  <c r="U6" i="4"/>
  <c r="R6" i="4"/>
  <c r="P6" i="4"/>
  <c r="V6" i="4"/>
  <c r="X6" i="4"/>
  <c r="Z6" i="4"/>
  <c r="H27" i="35"/>
  <c r="W6" i="4"/>
  <c r="S6" i="4"/>
  <c r="Y6" i="4"/>
  <c r="L5" i="6"/>
  <c r="L5" i="37"/>
  <c r="O36" i="17"/>
  <c r="O8" i="22"/>
  <c r="H28" i="35" l="1"/>
  <c r="H5" i="35"/>
  <c r="AA5" i="4"/>
  <c r="O5" i="4"/>
  <c r="J27" i="35"/>
  <c r="J24" i="35"/>
  <c r="I5" i="35"/>
  <c r="Q17" i="22"/>
  <c r="Q12" i="22"/>
  <c r="R12" i="22"/>
  <c r="U19" i="22"/>
  <c r="P19" i="22"/>
  <c r="Q19" i="22"/>
  <c r="R19" i="22"/>
  <c r="S19" i="22"/>
  <c r="T19" i="22"/>
  <c r="R17" i="22"/>
  <c r="H8" i="35" l="1"/>
  <c r="O16" i="22"/>
  <c r="AA16" i="22" s="1"/>
  <c r="W15" i="4"/>
  <c r="W22" i="22" s="1"/>
  <c r="W19" i="22"/>
  <c r="X15" i="4"/>
  <c r="X22" i="22" s="1"/>
  <c r="X19" i="22"/>
  <c r="V15" i="4"/>
  <c r="V22" i="22" s="1"/>
  <c r="V19" i="22"/>
  <c r="AB12" i="4"/>
  <c r="O19" i="22"/>
  <c r="Z15" i="4"/>
  <c r="Z22" i="22" s="1"/>
  <c r="Z19" i="22"/>
  <c r="Y15" i="4"/>
  <c r="Y22" i="22" s="1"/>
  <c r="Y19" i="22"/>
  <c r="I24" i="35"/>
  <c r="K27" i="35"/>
  <c r="K24" i="35"/>
  <c r="J5" i="35"/>
  <c r="I8" i="35"/>
  <c r="H29" i="35"/>
  <c r="H31" i="35" s="1"/>
  <c r="S12" i="22"/>
  <c r="O6" i="4"/>
  <c r="S17" i="22"/>
  <c r="O15" i="4"/>
  <c r="O22" i="22" s="1"/>
  <c r="R15" i="4"/>
  <c r="R22" i="22" s="1"/>
  <c r="Q22" i="22"/>
  <c r="U15" i="4"/>
  <c r="U22" i="22" s="1"/>
  <c r="T15" i="4"/>
  <c r="T22" i="22" s="1"/>
  <c r="P15" i="4"/>
  <c r="P22" i="22" s="1"/>
  <c r="S15" i="4"/>
  <c r="S22" i="22" s="1"/>
  <c r="AA12" i="4"/>
  <c r="X20" i="22" l="1"/>
  <c r="S20" i="22"/>
  <c r="Q20" i="22"/>
  <c r="U20" i="22"/>
  <c r="Y20" i="22"/>
  <c r="W20" i="22"/>
  <c r="R20" i="22"/>
  <c r="V20" i="22"/>
  <c r="O20" i="22"/>
  <c r="AA19" i="22"/>
  <c r="AA22" i="22"/>
  <c r="I9" i="35"/>
  <c r="I10" i="35" s="1"/>
  <c r="I12" i="35" s="1"/>
  <c r="AB15" i="4"/>
  <c r="H9" i="35"/>
  <c r="H10" i="35" s="1"/>
  <c r="H12" i="35" s="1"/>
  <c r="L24" i="35"/>
  <c r="I27" i="35"/>
  <c r="J28" i="35"/>
  <c r="J29" i="35" s="1"/>
  <c r="J31" i="35" s="1"/>
  <c r="J8" i="35"/>
  <c r="T12" i="22"/>
  <c r="T20" i="22"/>
  <c r="Z20" i="22"/>
  <c r="T17" i="22"/>
  <c r="AA15" i="4"/>
  <c r="L27" i="35" l="1"/>
  <c r="P32" i="4"/>
  <c r="P34" i="4" s="1"/>
  <c r="P20" i="22"/>
  <c r="AA20" i="22" s="1"/>
  <c r="O32" i="4"/>
  <c r="O34" i="4" s="1"/>
  <c r="AB13" i="4"/>
  <c r="J9" i="35"/>
  <c r="Q32" i="4"/>
  <c r="M24" i="35"/>
  <c r="K5" i="35"/>
  <c r="L5" i="35"/>
  <c r="K28" i="35"/>
  <c r="K29" i="35" s="1"/>
  <c r="K31" i="35" s="1"/>
  <c r="I28" i="35"/>
  <c r="I29" i="35" s="1"/>
  <c r="I31" i="35" s="1"/>
  <c r="U12" i="22"/>
  <c r="U17" i="22"/>
  <c r="AA13" i="4"/>
  <c r="O33" i="4" l="1"/>
  <c r="M27" i="35"/>
  <c r="N27" i="35"/>
  <c r="N24" i="35"/>
  <c r="M5" i="35"/>
  <c r="L28" i="35"/>
  <c r="L29" i="35" s="1"/>
  <c r="L31" i="35" s="1"/>
  <c r="L8" i="35"/>
  <c r="K8" i="35"/>
  <c r="J10" i="35"/>
  <c r="J12" i="35" s="1"/>
  <c r="V12" i="22"/>
  <c r="Q34" i="4"/>
  <c r="M8" i="35"/>
  <c r="Q33" i="4"/>
  <c r="P33" i="4"/>
  <c r="O27" i="35" l="1"/>
  <c r="L9" i="35"/>
  <c r="L10" i="35" s="1"/>
  <c r="L12" i="35" s="1"/>
  <c r="S32" i="4"/>
  <c r="R32" i="4"/>
  <c r="R33" i="4" s="1"/>
  <c r="O24" i="35"/>
  <c r="N5" i="35"/>
  <c r="N8" i="35"/>
  <c r="M28" i="35"/>
  <c r="M29" i="35" s="1"/>
  <c r="M31" i="35" s="1"/>
  <c r="K9" i="35"/>
  <c r="K10" i="35" s="1"/>
  <c r="K12" i="35" s="1"/>
  <c r="V17" i="22"/>
  <c r="W12" i="22"/>
  <c r="W17" i="22"/>
  <c r="M9" i="35" l="1"/>
  <c r="M10" i="35" s="1"/>
  <c r="M12" i="35" s="1"/>
  <c r="T32" i="4"/>
  <c r="P27" i="35"/>
  <c r="P24" i="35"/>
  <c r="Q27" i="35"/>
  <c r="Q24" i="35"/>
  <c r="O5" i="35"/>
  <c r="N28" i="35"/>
  <c r="N29" i="35" s="1"/>
  <c r="N31" i="35" s="1"/>
  <c r="R34" i="4"/>
  <c r="X12" i="22"/>
  <c r="S34" i="4"/>
  <c r="S33" i="4"/>
  <c r="X17" i="22"/>
  <c r="N9" i="35" l="1"/>
  <c r="N10" i="35" s="1"/>
  <c r="N12" i="35" s="1"/>
  <c r="U32" i="4"/>
  <c r="R27" i="35"/>
  <c r="R24" i="35"/>
  <c r="O8" i="35"/>
  <c r="P5" i="35"/>
  <c r="O28" i="35"/>
  <c r="O29" i="35" s="1"/>
  <c r="O31" i="35" s="1"/>
  <c r="Y12" i="22"/>
  <c r="T34" i="4"/>
  <c r="T33" i="4"/>
  <c r="Y17" i="22"/>
  <c r="O9" i="35" l="1"/>
  <c r="O10" i="35" s="1"/>
  <c r="O12" i="35" s="1"/>
  <c r="V32" i="4"/>
  <c r="Q5" i="35"/>
  <c r="P28" i="35"/>
  <c r="P29" i="35" s="1"/>
  <c r="P31" i="35" s="1"/>
  <c r="P8" i="35"/>
  <c r="Z12" i="22"/>
  <c r="Z17" i="22"/>
  <c r="AA17" i="22" s="1"/>
  <c r="U34" i="4"/>
  <c r="U33" i="4"/>
  <c r="AB10" i="4" l="1"/>
  <c r="P9" i="35"/>
  <c r="P10" i="35" s="1"/>
  <c r="P12" i="35" s="1"/>
  <c r="W32" i="4"/>
  <c r="R5" i="35"/>
  <c r="Q28" i="35"/>
  <c r="Q29" i="35" s="1"/>
  <c r="Q31" i="35" s="1"/>
  <c r="Q8" i="35"/>
  <c r="V34" i="4"/>
  <c r="AA8" i="22"/>
  <c r="V33" i="4"/>
  <c r="AA10" i="4"/>
  <c r="Q9" i="35" l="1"/>
  <c r="Q10" i="35" s="1"/>
  <c r="Q12" i="35" s="1"/>
  <c r="X32" i="4"/>
  <c r="R28" i="35"/>
  <c r="R29" i="35" s="1"/>
  <c r="R31" i="35" s="1"/>
  <c r="R8" i="35"/>
  <c r="S5" i="35"/>
  <c r="T5" i="35" s="1"/>
  <c r="AB4" i="4"/>
  <c r="AB5" i="4" s="1"/>
  <c r="W34" i="4"/>
  <c r="W33" i="4"/>
  <c r="R9" i="35" l="1"/>
  <c r="R10" i="35" s="1"/>
  <c r="R12" i="35" s="1"/>
  <c r="Y32" i="4"/>
  <c r="S24" i="35"/>
  <c r="T24" i="35" s="1"/>
  <c r="S8" i="35"/>
  <c r="AA6" i="4"/>
  <c r="X34" i="4"/>
  <c r="X33" i="4"/>
  <c r="AB6" i="4"/>
  <c r="Z32" i="4" l="1"/>
  <c r="AB32" i="4" s="1"/>
  <c r="AA32" i="4"/>
  <c r="AA33" i="4" s="1"/>
  <c r="S27" i="35"/>
  <c r="S9" i="35"/>
  <c r="T9" i="35" s="1"/>
  <c r="T8" i="35"/>
  <c r="Y33" i="4"/>
  <c r="Y34" i="4"/>
  <c r="AA34" i="4" l="1"/>
  <c r="Z33" i="4"/>
  <c r="AB33" i="4" s="1"/>
  <c r="S10" i="35"/>
  <c r="S12" i="35" s="1"/>
  <c r="T12" i="35" s="1"/>
  <c r="S28" i="35"/>
  <c r="T28" i="35" s="1"/>
  <c r="T10" i="35"/>
  <c r="Z34" i="4"/>
  <c r="AB34" i="4" s="1"/>
  <c r="T27" i="35"/>
  <c r="T29" i="35" l="1"/>
  <c r="S29" i="35"/>
  <c r="S31" i="35" s="1"/>
  <c r="O37" i="17"/>
  <c r="O39" i="22" l="1"/>
  <c r="AA39" i="22" s="1"/>
  <c r="T31" i="35"/>
  <c r="O10" i="22" l="1"/>
  <c r="O11" i="22"/>
  <c r="O43" i="17"/>
  <c r="O49" i="17" s="1"/>
  <c r="O51" i="17" s="1"/>
  <c r="L4" i="7"/>
  <c r="O48" i="17"/>
  <c r="O12" i="22" l="1"/>
  <c r="L4" i="6"/>
  <c r="O4" i="22" s="1"/>
  <c r="L26" i="6"/>
  <c r="L27" i="37"/>
  <c r="L6" i="7"/>
  <c r="L7" i="7" s="1"/>
  <c r="D3" i="15"/>
  <c r="L6" i="6" l="1"/>
  <c r="L16" i="6" s="1"/>
  <c r="G4" i="15"/>
  <c r="G3" i="15" l="1"/>
  <c r="G10" i="15"/>
  <c r="G14" i="15"/>
  <c r="G18" i="15"/>
  <c r="G22" i="15"/>
  <c r="G26" i="15"/>
  <c r="G30" i="15"/>
  <c r="G34" i="15"/>
  <c r="G38" i="15"/>
  <c r="G42" i="15"/>
  <c r="G46" i="15"/>
  <c r="G50" i="15"/>
  <c r="G54" i="15"/>
  <c r="G58" i="15"/>
  <c r="G62" i="15"/>
  <c r="G66" i="15"/>
  <c r="G70" i="15"/>
  <c r="G74" i="15"/>
  <c r="G78" i="15"/>
  <c r="G82" i="15"/>
  <c r="G86" i="15"/>
  <c r="G90" i="15"/>
  <c r="G94" i="15"/>
  <c r="G98" i="15"/>
  <c r="G102" i="15"/>
  <c r="G106" i="15"/>
  <c r="G110" i="15"/>
  <c r="G114" i="15"/>
  <c r="G118" i="15"/>
  <c r="G122" i="15"/>
  <c r="G126" i="15"/>
  <c r="G130" i="15"/>
  <c r="G134" i="15"/>
  <c r="G138" i="15"/>
  <c r="G142" i="15"/>
  <c r="G146" i="15"/>
  <c r="G150" i="15"/>
  <c r="G154" i="15"/>
  <c r="G158" i="15"/>
  <c r="G162" i="15"/>
  <c r="G166" i="15"/>
  <c r="G170" i="15"/>
  <c r="G174" i="15"/>
  <c r="G178" i="15"/>
  <c r="G182" i="15"/>
  <c r="G186" i="15"/>
  <c r="G190" i="15"/>
  <c r="G194" i="15"/>
  <c r="G198" i="15"/>
  <c r="G202" i="15"/>
  <c r="G206" i="15"/>
  <c r="G210" i="15"/>
  <c r="G214" i="15"/>
  <c r="G218" i="15"/>
  <c r="G222" i="15"/>
  <c r="G226" i="15"/>
  <c r="G230" i="15"/>
  <c r="G234" i="15"/>
  <c r="G238" i="15"/>
  <c r="G242" i="15"/>
  <c r="G246" i="15"/>
  <c r="G250" i="15"/>
  <c r="G254" i="15"/>
  <c r="G258" i="15"/>
  <c r="G262" i="15"/>
  <c r="G266" i="15"/>
  <c r="G270" i="15"/>
  <c r="G274" i="15"/>
  <c r="G278" i="15"/>
  <c r="G282" i="15"/>
  <c r="G286" i="15"/>
  <c r="G290" i="15"/>
  <c r="G294" i="15"/>
  <c r="G298" i="15"/>
  <c r="G302" i="15"/>
  <c r="G306" i="15"/>
  <c r="G310" i="15"/>
  <c r="G314" i="15"/>
  <c r="G318" i="15"/>
  <c r="G322" i="15"/>
  <c r="G326" i="15"/>
  <c r="G330" i="15"/>
  <c r="G334" i="15"/>
  <c r="G338" i="15"/>
  <c r="G342" i="15"/>
  <c r="G346" i="15"/>
  <c r="G11" i="15"/>
  <c r="G15" i="15"/>
  <c r="G19" i="15"/>
  <c r="G23" i="15"/>
  <c r="G27" i="15"/>
  <c r="G31" i="15"/>
  <c r="G35" i="15"/>
  <c r="G39" i="15"/>
  <c r="G43" i="15"/>
  <c r="G47" i="15"/>
  <c r="G51" i="15"/>
  <c r="G55" i="15"/>
  <c r="G59" i="15"/>
  <c r="G63" i="15"/>
  <c r="G67" i="15"/>
  <c r="G71" i="15"/>
  <c r="G75" i="15"/>
  <c r="G79" i="15"/>
  <c r="G83" i="15"/>
  <c r="G87" i="15"/>
  <c r="G91" i="15"/>
  <c r="G95" i="15"/>
  <c r="G99" i="15"/>
  <c r="G103" i="15"/>
  <c r="G107" i="15"/>
  <c r="G12" i="15"/>
  <c r="G16" i="15"/>
  <c r="G20" i="15"/>
  <c r="G24" i="15"/>
  <c r="G28" i="15"/>
  <c r="G32" i="15"/>
  <c r="G36" i="15"/>
  <c r="G40" i="15"/>
  <c r="G44" i="15"/>
  <c r="G48" i="15"/>
  <c r="G52" i="15"/>
  <c r="G56" i="15"/>
  <c r="G60" i="15"/>
  <c r="G64" i="15"/>
  <c r="G68" i="15"/>
  <c r="G72" i="15"/>
  <c r="G76" i="15"/>
  <c r="G80" i="15"/>
  <c r="G84" i="15"/>
  <c r="G88" i="15"/>
  <c r="G92" i="15"/>
  <c r="G96" i="15"/>
  <c r="G100" i="15"/>
  <c r="G104" i="15"/>
  <c r="G108" i="15"/>
  <c r="G112" i="15"/>
  <c r="G116" i="15"/>
  <c r="G120" i="15"/>
  <c r="G124" i="15"/>
  <c r="G128" i="15"/>
  <c r="G132" i="15"/>
  <c r="G136" i="15"/>
  <c r="G140" i="15"/>
  <c r="G144" i="15"/>
  <c r="G148" i="15"/>
  <c r="G152" i="15"/>
  <c r="G156" i="15"/>
  <c r="G160" i="15"/>
  <c r="G164" i="15"/>
  <c r="G168" i="15"/>
  <c r="G172" i="15"/>
  <c r="G176" i="15"/>
  <c r="G180" i="15"/>
  <c r="G184" i="15"/>
  <c r="G188" i="15"/>
  <c r="G192" i="15"/>
  <c r="G196" i="15"/>
  <c r="G200" i="15"/>
  <c r="G204" i="15"/>
  <c r="G208" i="15"/>
  <c r="G212" i="15"/>
  <c r="G216" i="15"/>
  <c r="G220" i="15"/>
  <c r="G224" i="15"/>
  <c r="G228" i="15"/>
  <c r="G232" i="15"/>
  <c r="G236" i="15"/>
  <c r="G240" i="15"/>
  <c r="G244" i="15"/>
  <c r="G248" i="15"/>
  <c r="G252" i="15"/>
  <c r="G256" i="15"/>
  <c r="G260" i="15"/>
  <c r="G264" i="15"/>
  <c r="G268" i="15"/>
  <c r="G272" i="15"/>
  <c r="G276" i="15"/>
  <c r="G280" i="15"/>
  <c r="G284" i="15"/>
  <c r="G288" i="15"/>
  <c r="G292" i="15"/>
  <c r="G296" i="15"/>
  <c r="G300" i="15"/>
  <c r="G304" i="15"/>
  <c r="G308" i="15"/>
  <c r="G312" i="15"/>
  <c r="G316" i="15"/>
  <c r="G320" i="15"/>
  <c r="G13" i="15"/>
  <c r="G17" i="15"/>
  <c r="G33" i="15"/>
  <c r="G49" i="15"/>
  <c r="G65" i="15"/>
  <c r="G81" i="15"/>
  <c r="G97" i="15"/>
  <c r="G111" i="15"/>
  <c r="G119" i="15"/>
  <c r="G127" i="15"/>
  <c r="G135" i="15"/>
  <c r="G143" i="15"/>
  <c r="G151" i="15"/>
  <c r="G159" i="15"/>
  <c r="G167" i="15"/>
  <c r="G175" i="15"/>
  <c r="G183" i="15"/>
  <c r="G191" i="15"/>
  <c r="G199" i="15"/>
  <c r="G207" i="15"/>
  <c r="G215" i="15"/>
  <c r="G223" i="15"/>
  <c r="G231" i="15"/>
  <c r="G239" i="15"/>
  <c r="G247" i="15"/>
  <c r="G255" i="15"/>
  <c r="G263" i="15"/>
  <c r="G271" i="15"/>
  <c r="G279" i="15"/>
  <c r="G287" i="15"/>
  <c r="G295" i="15"/>
  <c r="G303" i="15"/>
  <c r="G311" i="15"/>
  <c r="G319" i="15"/>
  <c r="G325" i="15"/>
  <c r="G331" i="15"/>
  <c r="G336" i="15"/>
  <c r="G341" i="15"/>
  <c r="G347" i="15"/>
  <c r="G351" i="15"/>
  <c r="G355" i="15"/>
  <c r="G359" i="15"/>
  <c r="G363" i="15"/>
  <c r="G367" i="15"/>
  <c r="F11" i="15"/>
  <c r="F15" i="15"/>
  <c r="F19" i="15"/>
  <c r="Y38" i="22" s="1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39" i="15"/>
  <c r="F143" i="15"/>
  <c r="F147" i="15"/>
  <c r="F151" i="15"/>
  <c r="F155" i="15"/>
  <c r="F159" i="15"/>
  <c r="F163" i="15"/>
  <c r="F167" i="15"/>
  <c r="F171" i="15"/>
  <c r="F175" i="15"/>
  <c r="F179" i="15"/>
  <c r="F183" i="15"/>
  <c r="F187" i="15"/>
  <c r="F191" i="15"/>
  <c r="F195" i="15"/>
  <c r="F199" i="15"/>
  <c r="F203" i="15"/>
  <c r="F207" i="15"/>
  <c r="F211" i="15"/>
  <c r="F215" i="15"/>
  <c r="F219" i="15"/>
  <c r="F223" i="15"/>
  <c r="F227" i="15"/>
  <c r="F231" i="15"/>
  <c r="F235" i="15"/>
  <c r="F239" i="15"/>
  <c r="F243" i="15"/>
  <c r="F247" i="15"/>
  <c r="F251" i="15"/>
  <c r="F255" i="15"/>
  <c r="G21" i="15"/>
  <c r="G37" i="15"/>
  <c r="G53" i="15"/>
  <c r="G69" i="15"/>
  <c r="G85" i="15"/>
  <c r="G101" i="15"/>
  <c r="G113" i="15"/>
  <c r="G121" i="15"/>
  <c r="G129" i="15"/>
  <c r="G137" i="15"/>
  <c r="G145" i="15"/>
  <c r="G153" i="15"/>
  <c r="G161" i="15"/>
  <c r="G169" i="15"/>
  <c r="G177" i="15"/>
  <c r="G185" i="15"/>
  <c r="G193" i="15"/>
  <c r="G201" i="15"/>
  <c r="G209" i="15"/>
  <c r="G217" i="15"/>
  <c r="G225" i="15"/>
  <c r="G233" i="15"/>
  <c r="G241" i="15"/>
  <c r="G249" i="15"/>
  <c r="G257" i="15"/>
  <c r="G265" i="15"/>
  <c r="G273" i="15"/>
  <c r="G281" i="15"/>
  <c r="G289" i="15"/>
  <c r="G297" i="15"/>
  <c r="G305" i="15"/>
  <c r="G313" i="15"/>
  <c r="G321" i="15"/>
  <c r="G327" i="15"/>
  <c r="G332" i="15"/>
  <c r="G337" i="15"/>
  <c r="G343" i="15"/>
  <c r="G348" i="15"/>
  <c r="G352" i="15"/>
  <c r="G356" i="15"/>
  <c r="G360" i="15"/>
  <c r="G364" i="15"/>
  <c r="G368" i="15"/>
  <c r="F12" i="15"/>
  <c r="F16" i="15"/>
  <c r="V38" i="22" s="1"/>
  <c r="F20" i="15"/>
  <c r="F24" i="15"/>
  <c r="F28" i="15"/>
  <c r="F32" i="15"/>
  <c r="F36" i="15"/>
  <c r="F40" i="15"/>
  <c r="F44" i="15"/>
  <c r="F48" i="15"/>
  <c r="F52" i="15"/>
  <c r="F56" i="15"/>
  <c r="F60" i="15"/>
  <c r="F64" i="15"/>
  <c r="F68" i="15"/>
  <c r="F72" i="15"/>
  <c r="F76" i="15"/>
  <c r="F80" i="15"/>
  <c r="F84" i="15"/>
  <c r="F88" i="15"/>
  <c r="F92" i="15"/>
  <c r="F96" i="15"/>
  <c r="F100" i="15"/>
  <c r="F104" i="15"/>
  <c r="F108" i="15"/>
  <c r="F112" i="15"/>
  <c r="F116" i="15"/>
  <c r="F120" i="15"/>
  <c r="F124" i="15"/>
  <c r="F128" i="15"/>
  <c r="F132" i="15"/>
  <c r="F136" i="15"/>
  <c r="F140" i="15"/>
  <c r="F144" i="15"/>
  <c r="F148" i="15"/>
  <c r="F152" i="15"/>
  <c r="F156" i="15"/>
  <c r="F160" i="15"/>
  <c r="F164" i="15"/>
  <c r="F168" i="15"/>
  <c r="F172" i="15"/>
  <c r="F176" i="15"/>
  <c r="G25" i="15"/>
  <c r="G41" i="15"/>
  <c r="G57" i="15"/>
  <c r="G73" i="15"/>
  <c r="G89" i="15"/>
  <c r="G105" i="15"/>
  <c r="G115" i="15"/>
  <c r="G123" i="15"/>
  <c r="G131" i="15"/>
  <c r="G139" i="15"/>
  <c r="G147" i="15"/>
  <c r="G155" i="15"/>
  <c r="G163" i="15"/>
  <c r="G171" i="15"/>
  <c r="G179" i="15"/>
  <c r="G187" i="15"/>
  <c r="G195" i="15"/>
  <c r="G203" i="15"/>
  <c r="G211" i="15"/>
  <c r="G219" i="15"/>
  <c r="G227" i="15"/>
  <c r="G235" i="15"/>
  <c r="G243" i="15"/>
  <c r="G251" i="15"/>
  <c r="G259" i="15"/>
  <c r="G267" i="15"/>
  <c r="G275" i="15"/>
  <c r="G283" i="15"/>
  <c r="G291" i="15"/>
  <c r="G299" i="15"/>
  <c r="G307" i="15"/>
  <c r="G315" i="15"/>
  <c r="G323" i="15"/>
  <c r="G328" i="15"/>
  <c r="G333" i="15"/>
  <c r="G339" i="15"/>
  <c r="G344" i="15"/>
  <c r="G349" i="15"/>
  <c r="G353" i="15"/>
  <c r="G357" i="15"/>
  <c r="G361" i="15"/>
  <c r="G365" i="15"/>
  <c r="G9" i="15"/>
  <c r="F13" i="15"/>
  <c r="S38" i="22" s="1"/>
  <c r="F17" i="15"/>
  <c r="F21" i="15"/>
  <c r="F25" i="15"/>
  <c r="G29" i="15"/>
  <c r="G93" i="15"/>
  <c r="G133" i="15"/>
  <c r="G165" i="15"/>
  <c r="G197" i="15"/>
  <c r="G229" i="15"/>
  <c r="G261" i="15"/>
  <c r="G293" i="15"/>
  <c r="G324" i="15"/>
  <c r="G345" i="15"/>
  <c r="G362" i="15"/>
  <c r="F18" i="15"/>
  <c r="X38" i="22" s="1"/>
  <c r="F30" i="15"/>
  <c r="F38" i="15"/>
  <c r="F46" i="15"/>
  <c r="F54" i="15"/>
  <c r="F62" i="15"/>
  <c r="F70" i="15"/>
  <c r="F78" i="15"/>
  <c r="F86" i="15"/>
  <c r="F94" i="15"/>
  <c r="F102" i="15"/>
  <c r="F110" i="15"/>
  <c r="F118" i="15"/>
  <c r="F126" i="15"/>
  <c r="F134" i="15"/>
  <c r="F142" i="15"/>
  <c r="F150" i="15"/>
  <c r="F158" i="15"/>
  <c r="F166" i="15"/>
  <c r="F174" i="15"/>
  <c r="F181" i="15"/>
  <c r="F186" i="15"/>
  <c r="F192" i="15"/>
  <c r="F197" i="15"/>
  <c r="F202" i="15"/>
  <c r="F208" i="15"/>
  <c r="F213" i="15"/>
  <c r="F218" i="15"/>
  <c r="F224" i="15"/>
  <c r="F229" i="15"/>
  <c r="F234" i="15"/>
  <c r="F240" i="15"/>
  <c r="F245" i="15"/>
  <c r="F250" i="15"/>
  <c r="F256" i="15"/>
  <c r="F260" i="15"/>
  <c r="F264" i="15"/>
  <c r="F268" i="15"/>
  <c r="F272" i="15"/>
  <c r="F276" i="15"/>
  <c r="F280" i="15"/>
  <c r="F284" i="15"/>
  <c r="F288" i="15"/>
  <c r="F292" i="15"/>
  <c r="F296" i="15"/>
  <c r="F300" i="15"/>
  <c r="F304" i="15"/>
  <c r="F308" i="15"/>
  <c r="F312" i="15"/>
  <c r="F316" i="15"/>
  <c r="F320" i="15"/>
  <c r="F324" i="15"/>
  <c r="F328" i="15"/>
  <c r="F332" i="15"/>
  <c r="F336" i="15"/>
  <c r="F340" i="15"/>
  <c r="F344" i="15"/>
  <c r="F348" i="15"/>
  <c r="F352" i="15"/>
  <c r="F356" i="15"/>
  <c r="F360" i="15"/>
  <c r="F364" i="15"/>
  <c r="F368" i="15"/>
  <c r="E12" i="15"/>
  <c r="E16" i="15"/>
  <c r="E20" i="15"/>
  <c r="E24" i="15"/>
  <c r="E28" i="15"/>
  <c r="E32" i="15"/>
  <c r="E36" i="15"/>
  <c r="E40" i="15"/>
  <c r="E44" i="15"/>
  <c r="E48" i="15"/>
  <c r="E52" i="15"/>
  <c r="E56" i="15"/>
  <c r="E60" i="15"/>
  <c r="E64" i="15"/>
  <c r="E68" i="15"/>
  <c r="E72" i="15"/>
  <c r="E76" i="15"/>
  <c r="E80" i="15"/>
  <c r="E84" i="15"/>
  <c r="E88" i="15"/>
  <c r="E92" i="15"/>
  <c r="E96" i="15"/>
  <c r="E100" i="15"/>
  <c r="E104" i="15"/>
  <c r="E108" i="15"/>
  <c r="E112" i="15"/>
  <c r="E116" i="15"/>
  <c r="E120" i="15"/>
  <c r="E124" i="15"/>
  <c r="E128" i="15"/>
  <c r="E132" i="15"/>
  <c r="E136" i="15"/>
  <c r="E140" i="15"/>
  <c r="E144" i="15"/>
  <c r="E148" i="15"/>
  <c r="E152" i="15"/>
  <c r="G45" i="15"/>
  <c r="G109" i="15"/>
  <c r="G141" i="15"/>
  <c r="G173" i="15"/>
  <c r="G205" i="15"/>
  <c r="G237" i="15"/>
  <c r="G269" i="15"/>
  <c r="G301" i="15"/>
  <c r="G329" i="15"/>
  <c r="G350" i="15"/>
  <c r="G366" i="15"/>
  <c r="F22" i="15"/>
  <c r="F33" i="15"/>
  <c r="F41" i="15"/>
  <c r="F49" i="15"/>
  <c r="F57" i="15"/>
  <c r="F65" i="15"/>
  <c r="F73" i="15"/>
  <c r="F81" i="15"/>
  <c r="F89" i="15"/>
  <c r="F97" i="15"/>
  <c r="F105" i="15"/>
  <c r="F113" i="15"/>
  <c r="F121" i="15"/>
  <c r="F129" i="15"/>
  <c r="F137" i="15"/>
  <c r="F145" i="15"/>
  <c r="F153" i="15"/>
  <c r="F161" i="15"/>
  <c r="F169" i="15"/>
  <c r="F177" i="15"/>
  <c r="F182" i="15"/>
  <c r="F188" i="15"/>
  <c r="F193" i="15"/>
  <c r="F198" i="15"/>
  <c r="F204" i="15"/>
  <c r="F209" i="15"/>
  <c r="F214" i="15"/>
  <c r="F220" i="15"/>
  <c r="F225" i="15"/>
  <c r="F230" i="15"/>
  <c r="F236" i="15"/>
  <c r="F241" i="15"/>
  <c r="F246" i="15"/>
  <c r="F252" i="15"/>
  <c r="F257" i="15"/>
  <c r="F261" i="15"/>
  <c r="F265" i="15"/>
  <c r="F269" i="15"/>
  <c r="F273" i="15"/>
  <c r="F277" i="15"/>
  <c r="F281" i="15"/>
  <c r="F285" i="15"/>
  <c r="F289" i="15"/>
  <c r="F293" i="15"/>
  <c r="F297" i="15"/>
  <c r="F301" i="15"/>
  <c r="F305" i="15"/>
  <c r="F309" i="15"/>
  <c r="F313" i="15"/>
  <c r="F317" i="15"/>
  <c r="F321" i="15"/>
  <c r="F325" i="15"/>
  <c r="F329" i="15"/>
  <c r="F333" i="15"/>
  <c r="F337" i="15"/>
  <c r="F341" i="15"/>
  <c r="F345" i="15"/>
  <c r="F349" i="15"/>
  <c r="F353" i="15"/>
  <c r="F357" i="15"/>
  <c r="F361" i="15"/>
  <c r="F365" i="15"/>
  <c r="F9" i="15"/>
  <c r="E13" i="15"/>
  <c r="E17" i="15"/>
  <c r="E21" i="15"/>
  <c r="E25" i="15"/>
  <c r="E29" i="15"/>
  <c r="E33" i="15"/>
  <c r="E37" i="15"/>
  <c r="E41" i="15"/>
  <c r="E45" i="15"/>
  <c r="E49" i="15"/>
  <c r="E53" i="15"/>
  <c r="E57" i="15"/>
  <c r="E61" i="15"/>
  <c r="E65" i="15"/>
  <c r="E69" i="15"/>
  <c r="E73" i="15"/>
  <c r="E77" i="15"/>
  <c r="E81" i="15"/>
  <c r="E85" i="15"/>
  <c r="E89" i="15"/>
  <c r="E93" i="15"/>
  <c r="E97" i="15"/>
  <c r="E101" i="15"/>
  <c r="E105" i="15"/>
  <c r="E109" i="15"/>
  <c r="E113" i="15"/>
  <c r="E117" i="15"/>
  <c r="E121" i="15"/>
  <c r="G61" i="15"/>
  <c r="G117" i="15"/>
  <c r="G149" i="15"/>
  <c r="G181" i="15"/>
  <c r="G213" i="15"/>
  <c r="G245" i="15"/>
  <c r="G277" i="15"/>
  <c r="G309" i="15"/>
  <c r="G335" i="15"/>
  <c r="G354" i="15"/>
  <c r="F10" i="15"/>
  <c r="P38" i="22" s="1"/>
  <c r="F26" i="15"/>
  <c r="F34" i="15"/>
  <c r="F42" i="15"/>
  <c r="F50" i="15"/>
  <c r="F58" i="15"/>
  <c r="F66" i="15"/>
  <c r="F74" i="15"/>
  <c r="F82" i="15"/>
  <c r="F90" i="15"/>
  <c r="F98" i="15"/>
  <c r="F106" i="15"/>
  <c r="F114" i="15"/>
  <c r="F122" i="15"/>
  <c r="F130" i="15"/>
  <c r="F138" i="15"/>
  <c r="F146" i="15"/>
  <c r="F154" i="15"/>
  <c r="F162" i="15"/>
  <c r="F170" i="15"/>
  <c r="F178" i="15"/>
  <c r="F184" i="15"/>
  <c r="F189" i="15"/>
  <c r="F194" i="15"/>
  <c r="F200" i="15"/>
  <c r="F205" i="15"/>
  <c r="F210" i="15"/>
  <c r="F216" i="15"/>
  <c r="F221" i="15"/>
  <c r="F226" i="15"/>
  <c r="F232" i="15"/>
  <c r="F237" i="15"/>
  <c r="F242" i="15"/>
  <c r="F248" i="15"/>
  <c r="F253" i="15"/>
  <c r="F258" i="15"/>
  <c r="F262" i="15"/>
  <c r="F266" i="15"/>
  <c r="F270" i="15"/>
  <c r="F274" i="15"/>
  <c r="F278" i="15"/>
  <c r="F282" i="15"/>
  <c r="F286" i="15"/>
  <c r="F290" i="15"/>
  <c r="F294" i="15"/>
  <c r="F298" i="15"/>
  <c r="F302" i="15"/>
  <c r="F306" i="15"/>
  <c r="F310" i="15"/>
  <c r="F314" i="15"/>
  <c r="F318" i="15"/>
  <c r="F322" i="15"/>
  <c r="F326" i="15"/>
  <c r="F330" i="15"/>
  <c r="F334" i="15"/>
  <c r="F338" i="15"/>
  <c r="F342" i="15"/>
  <c r="F346" i="15"/>
  <c r="F350" i="15"/>
  <c r="F354" i="15"/>
  <c r="F358" i="15"/>
  <c r="F362" i="15"/>
  <c r="F366" i="15"/>
  <c r="E10" i="15"/>
  <c r="E14" i="15"/>
  <c r="E18" i="15"/>
  <c r="E22" i="15"/>
  <c r="E26" i="15"/>
  <c r="E30" i="15"/>
  <c r="E34" i="15"/>
  <c r="E38" i="15"/>
  <c r="E42" i="15"/>
  <c r="E46" i="15"/>
  <c r="E50" i="15"/>
  <c r="E54" i="15"/>
  <c r="G77" i="15"/>
  <c r="G221" i="15"/>
  <c r="G340" i="15"/>
  <c r="F37" i="15"/>
  <c r="F69" i="15"/>
  <c r="F101" i="15"/>
  <c r="F133" i="15"/>
  <c r="F165" i="15"/>
  <c r="F190" i="15"/>
  <c r="F212" i="15"/>
  <c r="F233" i="15"/>
  <c r="F254" i="15"/>
  <c r="F271" i="15"/>
  <c r="F287" i="15"/>
  <c r="F303" i="15"/>
  <c r="F319" i="15"/>
  <c r="F335" i="15"/>
  <c r="F351" i="15"/>
  <c r="F367" i="15"/>
  <c r="E23" i="15"/>
  <c r="E39" i="15"/>
  <c r="E55" i="15"/>
  <c r="E63" i="15"/>
  <c r="E71" i="15"/>
  <c r="E79" i="15"/>
  <c r="E87" i="15"/>
  <c r="E95" i="15"/>
  <c r="E103" i="15"/>
  <c r="E111" i="15"/>
  <c r="E119" i="15"/>
  <c r="E126" i="15"/>
  <c r="E131" i="15"/>
  <c r="E137" i="15"/>
  <c r="E142" i="15"/>
  <c r="E147" i="15"/>
  <c r="E153" i="15"/>
  <c r="E157" i="15"/>
  <c r="E161" i="15"/>
  <c r="E165" i="15"/>
  <c r="E169" i="15"/>
  <c r="E173" i="15"/>
  <c r="E177" i="15"/>
  <c r="E181" i="15"/>
  <c r="E185" i="15"/>
  <c r="E189" i="15"/>
  <c r="E193" i="15"/>
  <c r="E197" i="15"/>
  <c r="E201" i="15"/>
  <c r="E205" i="15"/>
  <c r="E209" i="15"/>
  <c r="E213" i="15"/>
  <c r="E217" i="15"/>
  <c r="E221" i="15"/>
  <c r="E225" i="15"/>
  <c r="E229" i="15"/>
  <c r="E233" i="15"/>
  <c r="E237" i="15"/>
  <c r="E241" i="15"/>
  <c r="E245" i="15"/>
  <c r="E249" i="15"/>
  <c r="E253" i="15"/>
  <c r="E257" i="15"/>
  <c r="E261" i="15"/>
  <c r="E265" i="15"/>
  <c r="E269" i="15"/>
  <c r="E273" i="15"/>
  <c r="E277" i="15"/>
  <c r="E281" i="15"/>
  <c r="E285" i="15"/>
  <c r="E289" i="15"/>
  <c r="E293" i="15"/>
  <c r="E297" i="15"/>
  <c r="E301" i="15"/>
  <c r="E305" i="15"/>
  <c r="E309" i="15"/>
  <c r="E313" i="15"/>
  <c r="E317" i="15"/>
  <c r="E321" i="15"/>
  <c r="E325" i="15"/>
  <c r="E329" i="15"/>
  <c r="E333" i="15"/>
  <c r="E337" i="15"/>
  <c r="E341" i="15"/>
  <c r="E345" i="15"/>
  <c r="E349" i="15"/>
  <c r="E353" i="15"/>
  <c r="E357" i="15"/>
  <c r="E361" i="15"/>
  <c r="E365" i="15"/>
  <c r="E9" i="15"/>
  <c r="D13" i="15"/>
  <c r="D17" i="15"/>
  <c r="D21" i="15"/>
  <c r="D25" i="15"/>
  <c r="D29" i="15"/>
  <c r="D33" i="15"/>
  <c r="D37" i="15"/>
  <c r="D41" i="15"/>
  <c r="D45" i="15"/>
  <c r="D49" i="15"/>
  <c r="D53" i="15"/>
  <c r="D57" i="15"/>
  <c r="D61" i="15"/>
  <c r="D65" i="15"/>
  <c r="D69" i="15"/>
  <c r="D73" i="15"/>
  <c r="D77" i="15"/>
  <c r="D81" i="15"/>
  <c r="D85" i="15"/>
  <c r="D89" i="15"/>
  <c r="D93" i="15"/>
  <c r="D97" i="15"/>
  <c r="D101" i="15"/>
  <c r="D105" i="15"/>
  <c r="D109" i="15"/>
  <c r="D113" i="15"/>
  <c r="D117" i="15"/>
  <c r="D121" i="15"/>
  <c r="D125" i="15"/>
  <c r="D129" i="15"/>
  <c r="D133" i="15"/>
  <c r="D137" i="15"/>
  <c r="D141" i="15"/>
  <c r="D145" i="15"/>
  <c r="D149" i="15"/>
  <c r="D153" i="15"/>
  <c r="D157" i="15"/>
  <c r="D161" i="15"/>
  <c r="D165" i="15"/>
  <c r="D169" i="15"/>
  <c r="D173" i="15"/>
  <c r="D177" i="15"/>
  <c r="D181" i="15"/>
  <c r="D185" i="15"/>
  <c r="D189" i="15"/>
  <c r="D193" i="15"/>
  <c r="D197" i="15"/>
  <c r="D201" i="15"/>
  <c r="D205" i="15"/>
  <c r="D209" i="15"/>
  <c r="D213" i="15"/>
  <c r="D217" i="15"/>
  <c r="D221" i="15"/>
  <c r="D225" i="15"/>
  <c r="D229" i="15"/>
  <c r="D233" i="15"/>
  <c r="D237" i="15"/>
  <c r="D241" i="15"/>
  <c r="D245" i="15"/>
  <c r="D249" i="15"/>
  <c r="D253" i="15"/>
  <c r="D257" i="15"/>
  <c r="G125" i="15"/>
  <c r="G253" i="15"/>
  <c r="G358" i="15"/>
  <c r="F45" i="15"/>
  <c r="F77" i="15"/>
  <c r="F109" i="15"/>
  <c r="F141" i="15"/>
  <c r="F173" i="15"/>
  <c r="F196" i="15"/>
  <c r="F217" i="15"/>
  <c r="F238" i="15"/>
  <c r="F259" i="15"/>
  <c r="F275" i="15"/>
  <c r="F291" i="15"/>
  <c r="F307" i="15"/>
  <c r="F323" i="15"/>
  <c r="F339" i="15"/>
  <c r="F355" i="15"/>
  <c r="E11" i="15"/>
  <c r="E27" i="15"/>
  <c r="E43" i="15"/>
  <c r="E58" i="15"/>
  <c r="E66" i="15"/>
  <c r="E74" i="15"/>
  <c r="E82" i="15"/>
  <c r="E90" i="15"/>
  <c r="E98" i="15"/>
  <c r="E106" i="15"/>
  <c r="E114" i="15"/>
  <c r="E122" i="15"/>
  <c r="E127" i="15"/>
  <c r="E133" i="15"/>
  <c r="E138" i="15"/>
  <c r="E143" i="15"/>
  <c r="E149" i="15"/>
  <c r="E154" i="15"/>
  <c r="E158" i="15"/>
  <c r="E162" i="15"/>
  <c r="E166" i="15"/>
  <c r="E170" i="15"/>
  <c r="E174" i="15"/>
  <c r="E178" i="15"/>
  <c r="E182" i="15"/>
  <c r="E186" i="15"/>
  <c r="E190" i="15"/>
  <c r="E194" i="15"/>
  <c r="E198" i="15"/>
  <c r="E202" i="15"/>
  <c r="E206" i="15"/>
  <c r="E210" i="15"/>
  <c r="E214" i="15"/>
  <c r="E218" i="15"/>
  <c r="E222" i="15"/>
  <c r="E226" i="15"/>
  <c r="E230" i="15"/>
  <c r="E234" i="15"/>
  <c r="E238" i="15"/>
  <c r="E242" i="15"/>
  <c r="E246" i="15"/>
  <c r="E250" i="15"/>
  <c r="E254" i="15"/>
  <c r="E258" i="15"/>
  <c r="E262" i="15"/>
  <c r="E266" i="15"/>
  <c r="E270" i="15"/>
  <c r="E274" i="15"/>
  <c r="E278" i="15"/>
  <c r="E282" i="15"/>
  <c r="E286" i="15"/>
  <c r="E290" i="15"/>
  <c r="E294" i="15"/>
  <c r="E298" i="15"/>
  <c r="E302" i="15"/>
  <c r="E306" i="15"/>
  <c r="E310" i="15"/>
  <c r="E314" i="15"/>
  <c r="E318" i="15"/>
  <c r="E322" i="15"/>
  <c r="E326" i="15"/>
  <c r="E330" i="15"/>
  <c r="E334" i="15"/>
  <c r="E338" i="15"/>
  <c r="E342" i="15"/>
  <c r="E346" i="15"/>
  <c r="E350" i="15"/>
  <c r="E354" i="15"/>
  <c r="E358" i="15"/>
  <c r="E362" i="15"/>
  <c r="E366" i="15"/>
  <c r="D10" i="15"/>
  <c r="D14" i="15"/>
  <c r="D18" i="15"/>
  <c r="D22" i="15"/>
  <c r="D26" i="15"/>
  <c r="D30" i="15"/>
  <c r="D34" i="15"/>
  <c r="D38" i="15"/>
  <c r="D42" i="15"/>
  <c r="D46" i="15"/>
  <c r="D50" i="15"/>
  <c r="D54" i="15"/>
  <c r="D58" i="15"/>
  <c r="D62" i="15"/>
  <c r="D66" i="15"/>
  <c r="D70" i="15"/>
  <c r="D74" i="15"/>
  <c r="D78" i="15"/>
  <c r="D82" i="15"/>
  <c r="D86" i="15"/>
  <c r="D90" i="15"/>
  <c r="D94" i="15"/>
  <c r="D98" i="15"/>
  <c r="D102" i="15"/>
  <c r="D106" i="15"/>
  <c r="D110" i="15"/>
  <c r="D114" i="15"/>
  <c r="D118" i="15"/>
  <c r="D122" i="15"/>
  <c r="D126" i="15"/>
  <c r="D130" i="15"/>
  <c r="D134" i="15"/>
  <c r="D138" i="15"/>
  <c r="D142" i="15"/>
  <c r="D146" i="15"/>
  <c r="D150" i="15"/>
  <c r="D154" i="15"/>
  <c r="D158" i="15"/>
  <c r="D162" i="15"/>
  <c r="D166" i="15"/>
  <c r="D170" i="15"/>
  <c r="D174" i="15"/>
  <c r="D178" i="15"/>
  <c r="D182" i="15"/>
  <c r="D186" i="15"/>
  <c r="D190" i="15"/>
  <c r="D194" i="15"/>
  <c r="D198" i="15"/>
  <c r="D202" i="15"/>
  <c r="D206" i="15"/>
  <c r="D210" i="15"/>
  <c r="D214" i="15"/>
  <c r="D218" i="15"/>
  <c r="D222" i="15"/>
  <c r="D226" i="15"/>
  <c r="D230" i="15"/>
  <c r="D234" i="15"/>
  <c r="D238" i="15"/>
  <c r="D242" i="15"/>
  <c r="D246" i="15"/>
  <c r="D250" i="15"/>
  <c r="D254" i="15"/>
  <c r="D258" i="15"/>
  <c r="D262" i="15"/>
  <c r="D266" i="15"/>
  <c r="D270" i="15"/>
  <c r="D274" i="15"/>
  <c r="D278" i="15"/>
  <c r="D282" i="15"/>
  <c r="D286" i="15"/>
  <c r="D290" i="15"/>
  <c r="D294" i="15"/>
  <c r="D298" i="15"/>
  <c r="D302" i="15"/>
  <c r="D306" i="15"/>
  <c r="D310" i="15"/>
  <c r="D314" i="15"/>
  <c r="D318" i="15"/>
  <c r="D322" i="15"/>
  <c r="D326" i="15"/>
  <c r="D330" i="15"/>
  <c r="G157" i="15"/>
  <c r="G285" i="15"/>
  <c r="F14" i="15"/>
  <c r="F53" i="15"/>
  <c r="F85" i="15"/>
  <c r="F117" i="15"/>
  <c r="F149" i="15"/>
  <c r="F180" i="15"/>
  <c r="F201" i="15"/>
  <c r="F222" i="15"/>
  <c r="F244" i="15"/>
  <c r="F263" i="15"/>
  <c r="F279" i="15"/>
  <c r="F295" i="15"/>
  <c r="F311" i="15"/>
  <c r="F327" i="15"/>
  <c r="F343" i="15"/>
  <c r="F359" i="15"/>
  <c r="E15" i="15"/>
  <c r="E31" i="15"/>
  <c r="E47" i="15"/>
  <c r="E59" i="15"/>
  <c r="E67" i="15"/>
  <c r="E75" i="15"/>
  <c r="E83" i="15"/>
  <c r="E91" i="15"/>
  <c r="E99" i="15"/>
  <c r="E107" i="15"/>
  <c r="E115" i="15"/>
  <c r="E123" i="15"/>
  <c r="E129" i="15"/>
  <c r="E134" i="15"/>
  <c r="E139" i="15"/>
  <c r="E145" i="15"/>
  <c r="E150" i="15"/>
  <c r="E155" i="15"/>
  <c r="E159" i="15"/>
  <c r="E163" i="15"/>
  <c r="E167" i="15"/>
  <c r="E171" i="15"/>
  <c r="E175" i="15"/>
  <c r="E179" i="15"/>
  <c r="E183" i="15"/>
  <c r="E187" i="15"/>
  <c r="E191" i="15"/>
  <c r="E195" i="15"/>
  <c r="E199" i="15"/>
  <c r="E203" i="15"/>
  <c r="E207" i="15"/>
  <c r="E211" i="15"/>
  <c r="E215" i="15"/>
  <c r="E219" i="15"/>
  <c r="E223" i="15"/>
  <c r="E227" i="15"/>
  <c r="E231" i="15"/>
  <c r="E235" i="15"/>
  <c r="E239" i="15"/>
  <c r="E243" i="15"/>
  <c r="E247" i="15"/>
  <c r="E251" i="15"/>
  <c r="E255" i="15"/>
  <c r="E259" i="15"/>
  <c r="E263" i="15"/>
  <c r="E267" i="15"/>
  <c r="E271" i="15"/>
  <c r="E275" i="15"/>
  <c r="E279" i="15"/>
  <c r="E283" i="15"/>
  <c r="E287" i="15"/>
  <c r="E291" i="15"/>
  <c r="E295" i="15"/>
  <c r="E299" i="15"/>
  <c r="E303" i="15"/>
  <c r="E307" i="15"/>
  <c r="E311" i="15"/>
  <c r="E315" i="15"/>
  <c r="E319" i="15"/>
  <c r="E323" i="15"/>
  <c r="E327" i="15"/>
  <c r="E331" i="15"/>
  <c r="E335" i="15"/>
  <c r="E339" i="15"/>
  <c r="E343" i="15"/>
  <c r="E347" i="15"/>
  <c r="E351" i="15"/>
  <c r="E355" i="15"/>
  <c r="E359" i="15"/>
  <c r="E363" i="15"/>
  <c r="E367" i="15"/>
  <c r="D11" i="15"/>
  <c r="D15" i="15"/>
  <c r="D19" i="15"/>
  <c r="D23" i="15"/>
  <c r="D27" i="15"/>
  <c r="D31" i="15"/>
  <c r="D35" i="15"/>
  <c r="D39" i="15"/>
  <c r="D43" i="15"/>
  <c r="D47" i="15"/>
  <c r="D51" i="15"/>
  <c r="D55" i="15"/>
  <c r="D59" i="15"/>
  <c r="D63" i="15"/>
  <c r="D67" i="15"/>
  <c r="D71" i="15"/>
  <c r="D75" i="15"/>
  <c r="D79" i="15"/>
  <c r="D83" i="15"/>
  <c r="D87" i="15"/>
  <c r="D91" i="15"/>
  <c r="D95" i="15"/>
  <c r="D99" i="15"/>
  <c r="D103" i="15"/>
  <c r="D107" i="15"/>
  <c r="D111" i="15"/>
  <c r="D115" i="15"/>
  <c r="G189" i="15"/>
  <c r="F93" i="15"/>
  <c r="F206" i="15"/>
  <c r="F283" i="15"/>
  <c r="F347" i="15"/>
  <c r="E51" i="15"/>
  <c r="E86" i="15"/>
  <c r="E118" i="15"/>
  <c r="E141" i="15"/>
  <c r="E160" i="15"/>
  <c r="E176" i="15"/>
  <c r="E192" i="15"/>
  <c r="E208" i="15"/>
  <c r="E224" i="15"/>
  <c r="E240" i="15"/>
  <c r="E256" i="15"/>
  <c r="E272" i="15"/>
  <c r="E288" i="15"/>
  <c r="E304" i="15"/>
  <c r="E320" i="15"/>
  <c r="E336" i="15"/>
  <c r="E352" i="15"/>
  <c r="E368" i="15"/>
  <c r="D24" i="15"/>
  <c r="D40" i="15"/>
  <c r="D56" i="15"/>
  <c r="D72" i="15"/>
  <c r="D88" i="15"/>
  <c r="D104" i="15"/>
  <c r="D119" i="15"/>
  <c r="D127" i="15"/>
  <c r="D135" i="15"/>
  <c r="D143" i="15"/>
  <c r="D151" i="15"/>
  <c r="D159" i="15"/>
  <c r="D167" i="15"/>
  <c r="D175" i="15"/>
  <c r="D183" i="15"/>
  <c r="D191" i="15"/>
  <c r="D199" i="15"/>
  <c r="D207" i="15"/>
  <c r="D215" i="15"/>
  <c r="D223" i="15"/>
  <c r="D231" i="15"/>
  <c r="D239" i="15"/>
  <c r="D247" i="15"/>
  <c r="D255" i="15"/>
  <c r="D261" i="15"/>
  <c r="D267" i="15"/>
  <c r="D272" i="15"/>
  <c r="D277" i="15"/>
  <c r="D283" i="15"/>
  <c r="D288" i="15"/>
  <c r="D293" i="15"/>
  <c r="D299" i="15"/>
  <c r="D304" i="15"/>
  <c r="D309" i="15"/>
  <c r="D315" i="15"/>
  <c r="D320" i="15"/>
  <c r="D325" i="15"/>
  <c r="D331" i="15"/>
  <c r="D335" i="15"/>
  <c r="D339" i="15"/>
  <c r="D343" i="15"/>
  <c r="D347" i="15"/>
  <c r="D351" i="15"/>
  <c r="D355" i="15"/>
  <c r="D359" i="15"/>
  <c r="D363" i="15"/>
  <c r="D367" i="15"/>
  <c r="D352" i="15"/>
  <c r="D360" i="15"/>
  <c r="D364" i="15"/>
  <c r="D368" i="15"/>
  <c r="E264" i="15"/>
  <c r="E312" i="15"/>
  <c r="E344" i="15"/>
  <c r="D16" i="15"/>
  <c r="D48" i="15"/>
  <c r="D80" i="15"/>
  <c r="D112" i="15"/>
  <c r="D123" i="15"/>
  <c r="D139" i="15"/>
  <c r="D155" i="15"/>
  <c r="D171" i="15"/>
  <c r="D187" i="15"/>
  <c r="D203" i="15"/>
  <c r="D219" i="15"/>
  <c r="D235" i="15"/>
  <c r="D251" i="15"/>
  <c r="D264" i="15"/>
  <c r="D275" i="15"/>
  <c r="D285" i="15"/>
  <c r="D296" i="15"/>
  <c r="D307" i="15"/>
  <c r="D317" i="15"/>
  <c r="D328" i="15"/>
  <c r="D337" i="15"/>
  <c r="D345" i="15"/>
  <c r="D353" i="15"/>
  <c r="D361" i="15"/>
  <c r="D9" i="15"/>
  <c r="F185" i="15"/>
  <c r="E35" i="15"/>
  <c r="E110" i="15"/>
  <c r="E135" i="15"/>
  <c r="E172" i="15"/>
  <c r="E204" i="15"/>
  <c r="E236" i="15"/>
  <c r="E268" i="15"/>
  <c r="E300" i="15"/>
  <c r="E332" i="15"/>
  <c r="E364" i="15"/>
  <c r="D36" i="15"/>
  <c r="D68" i="15"/>
  <c r="D100" i="15"/>
  <c r="D124" i="15"/>
  <c r="D140" i="15"/>
  <c r="D156" i="15"/>
  <c r="D172" i="15"/>
  <c r="D188" i="15"/>
  <c r="D212" i="15"/>
  <c r="D228" i="15"/>
  <c r="D244" i="15"/>
  <c r="D260" i="15"/>
  <c r="D271" i="15"/>
  <c r="D281" i="15"/>
  <c r="D297" i="15"/>
  <c r="D308" i="15"/>
  <c r="D319" i="15"/>
  <c r="D334" i="15"/>
  <c r="D338" i="15"/>
  <c r="D350" i="15"/>
  <c r="D362" i="15"/>
  <c r="G317" i="15"/>
  <c r="F125" i="15"/>
  <c r="F228" i="15"/>
  <c r="F299" i="15"/>
  <c r="F363" i="15"/>
  <c r="E62" i="15"/>
  <c r="E94" i="15"/>
  <c r="E125" i="15"/>
  <c r="E146" i="15"/>
  <c r="E164" i="15"/>
  <c r="E180" i="15"/>
  <c r="E196" i="15"/>
  <c r="E212" i="15"/>
  <c r="E228" i="15"/>
  <c r="E244" i="15"/>
  <c r="E260" i="15"/>
  <c r="E276" i="15"/>
  <c r="E292" i="15"/>
  <c r="E308" i="15"/>
  <c r="E324" i="15"/>
  <c r="E340" i="15"/>
  <c r="E356" i="15"/>
  <c r="D12" i="15"/>
  <c r="D28" i="15"/>
  <c r="D44" i="15"/>
  <c r="D60" i="15"/>
  <c r="D76" i="15"/>
  <c r="D92" i="15"/>
  <c r="D108" i="15"/>
  <c r="D120" i="15"/>
  <c r="D128" i="15"/>
  <c r="D136" i="15"/>
  <c r="D144" i="15"/>
  <c r="D152" i="15"/>
  <c r="D160" i="15"/>
  <c r="D168" i="15"/>
  <c r="D176" i="15"/>
  <c r="D184" i="15"/>
  <c r="D192" i="15"/>
  <c r="D200" i="15"/>
  <c r="D208" i="15"/>
  <c r="D216" i="15"/>
  <c r="D224" i="15"/>
  <c r="D232" i="15"/>
  <c r="D240" i="15"/>
  <c r="D248" i="15"/>
  <c r="D256" i="15"/>
  <c r="D263" i="15"/>
  <c r="D268" i="15"/>
  <c r="D273" i="15"/>
  <c r="D279" i="15"/>
  <c r="D284" i="15"/>
  <c r="D289" i="15"/>
  <c r="D295" i="15"/>
  <c r="D300" i="15"/>
  <c r="D305" i="15"/>
  <c r="D311" i="15"/>
  <c r="D316" i="15"/>
  <c r="D321" i="15"/>
  <c r="D327" i="15"/>
  <c r="D332" i="15"/>
  <c r="D336" i="15"/>
  <c r="D340" i="15"/>
  <c r="D344" i="15"/>
  <c r="D348" i="15"/>
  <c r="D356" i="15"/>
  <c r="D292" i="15"/>
  <c r="D324" i="15"/>
  <c r="D346" i="15"/>
  <c r="D358" i="15"/>
  <c r="F29" i="15"/>
  <c r="F157" i="15"/>
  <c r="F249" i="15"/>
  <c r="F315" i="15"/>
  <c r="E19" i="15"/>
  <c r="E70" i="15"/>
  <c r="E102" i="15"/>
  <c r="E130" i="15"/>
  <c r="E151" i="15"/>
  <c r="E168" i="15"/>
  <c r="E184" i="15"/>
  <c r="E200" i="15"/>
  <c r="E216" i="15"/>
  <c r="E232" i="15"/>
  <c r="E248" i="15"/>
  <c r="E280" i="15"/>
  <c r="E296" i="15"/>
  <c r="E328" i="15"/>
  <c r="E360" i="15"/>
  <c r="D32" i="15"/>
  <c r="D64" i="15"/>
  <c r="D96" i="15"/>
  <c r="D131" i="15"/>
  <c r="D147" i="15"/>
  <c r="D163" i="15"/>
  <c r="D179" i="15"/>
  <c r="D195" i="15"/>
  <c r="D211" i="15"/>
  <c r="D227" i="15"/>
  <c r="D243" i="15"/>
  <c r="D259" i="15"/>
  <c r="D269" i="15"/>
  <c r="D280" i="15"/>
  <c r="D291" i="15"/>
  <c r="D301" i="15"/>
  <c r="D312" i="15"/>
  <c r="D323" i="15"/>
  <c r="D333" i="15"/>
  <c r="D341" i="15"/>
  <c r="D349" i="15"/>
  <c r="D357" i="15"/>
  <c r="D365" i="15"/>
  <c r="F61" i="15"/>
  <c r="F267" i="15"/>
  <c r="F331" i="15"/>
  <c r="E78" i="15"/>
  <c r="E156" i="15"/>
  <c r="E188" i="15"/>
  <c r="E220" i="15"/>
  <c r="E252" i="15"/>
  <c r="E284" i="15"/>
  <c r="E316" i="15"/>
  <c r="E348" i="15"/>
  <c r="D20" i="15"/>
  <c r="D52" i="15"/>
  <c r="D84" i="15"/>
  <c r="D116" i="15"/>
  <c r="D132" i="15"/>
  <c r="D148" i="15"/>
  <c r="D164" i="15"/>
  <c r="D180" i="15"/>
  <c r="D196" i="15"/>
  <c r="D204" i="15"/>
  <c r="D220" i="15"/>
  <c r="D236" i="15"/>
  <c r="D252" i="15"/>
  <c r="D265" i="15"/>
  <c r="D276" i="15"/>
  <c r="D287" i="15"/>
  <c r="D303" i="15"/>
  <c r="D313" i="15"/>
  <c r="D329" i="15"/>
  <c r="D342" i="15"/>
  <c r="D354" i="15"/>
  <c r="D366" i="15"/>
  <c r="G6" i="15"/>
  <c r="G5" i="15" s="1"/>
  <c r="C133" i="15"/>
  <c r="C50" i="15"/>
  <c r="B66" i="15"/>
  <c r="B86" i="15"/>
  <c r="H368" i="15"/>
  <c r="C357" i="15"/>
  <c r="B284" i="15"/>
  <c r="H339" i="15"/>
  <c r="C311" i="15"/>
  <c r="H51" i="15"/>
  <c r="B235" i="15"/>
  <c r="H313" i="15"/>
  <c r="C301" i="15"/>
  <c r="B357" i="15"/>
  <c r="H364" i="15"/>
  <c r="B57" i="15"/>
  <c r="B80" i="15"/>
  <c r="C340" i="15"/>
  <c r="B364" i="15"/>
  <c r="H290" i="15"/>
  <c r="C310" i="15"/>
  <c r="B318" i="15"/>
  <c r="B359" i="15"/>
  <c r="H76" i="15"/>
  <c r="B74" i="15"/>
  <c r="C53" i="15"/>
  <c r="H156" i="15"/>
  <c r="H9" i="15"/>
  <c r="B347" i="15"/>
  <c r="H273" i="15"/>
  <c r="C34" i="15"/>
  <c r="C225" i="15"/>
  <c r="H27" i="15"/>
  <c r="B44" i="15"/>
  <c r="B166" i="15"/>
  <c r="B315" i="15"/>
  <c r="H338" i="15"/>
  <c r="C358" i="15"/>
  <c r="B366" i="15"/>
  <c r="H292" i="15"/>
  <c r="H73" i="15"/>
  <c r="C204" i="15"/>
  <c r="C332" i="15"/>
  <c r="B356" i="15"/>
  <c r="H282" i="15"/>
  <c r="C302" i="15"/>
  <c r="B310" i="15"/>
  <c r="B343" i="15"/>
  <c r="H275" i="15"/>
  <c r="B43" i="15"/>
  <c r="U38" i="22"/>
  <c r="H69" i="15"/>
  <c r="C60" i="15"/>
  <c r="H321" i="15"/>
  <c r="C309" i="15"/>
  <c r="B365" i="15"/>
  <c r="H291" i="15"/>
  <c r="C265" i="15"/>
  <c r="H269" i="15"/>
  <c r="C61" i="15"/>
  <c r="C292" i="15"/>
  <c r="B316" i="15"/>
  <c r="C108" i="15"/>
  <c r="H59" i="15"/>
  <c r="B327" i="15"/>
  <c r="C13" i="15"/>
  <c r="H130" i="15"/>
  <c r="H347" i="15"/>
  <c r="B336" i="15"/>
  <c r="C117" i="15"/>
  <c r="C28" i="15"/>
  <c r="H337" i="15"/>
  <c r="B334" i="15"/>
  <c r="H349" i="15"/>
  <c r="B211" i="15"/>
  <c r="H258" i="15"/>
  <c r="C353" i="15"/>
  <c r="C22" i="15"/>
  <c r="B12" i="15"/>
  <c r="H35" i="15"/>
  <c r="H31" i="15"/>
  <c r="H65" i="15"/>
  <c r="B19" i="15"/>
  <c r="C293" i="15"/>
  <c r="B28" i="15"/>
  <c r="H68" i="15"/>
  <c r="C276" i="15"/>
  <c r="B300" i="15"/>
  <c r="C327" i="15"/>
  <c r="C304" i="15"/>
  <c r="B25" i="15"/>
  <c r="C36" i="15"/>
  <c r="H64" i="15"/>
  <c r="C326" i="15"/>
  <c r="B35" i="15"/>
  <c r="C285" i="15"/>
  <c r="H317" i="15"/>
  <c r="B352" i="15"/>
  <c r="H312" i="15"/>
  <c r="B240" i="15"/>
  <c r="B115" i="15"/>
  <c r="H19" i="15"/>
  <c r="H50" i="15"/>
  <c r="C348" i="15"/>
  <c r="B275" i="15"/>
  <c r="H298" i="15"/>
  <c r="C318" i="15"/>
  <c r="H332" i="15"/>
  <c r="C257" i="15"/>
  <c r="H344" i="15"/>
  <c r="C249" i="15"/>
  <c r="H209" i="15"/>
  <c r="C256" i="15"/>
  <c r="H356" i="15"/>
  <c r="H358" i="15"/>
  <c r="H57" i="15"/>
  <c r="H346" i="15"/>
  <c r="B293" i="15"/>
  <c r="B82" i="15"/>
  <c r="B256" i="15"/>
  <c r="C85" i="15"/>
  <c r="B283" i="15"/>
  <c r="C77" i="15"/>
  <c r="H297" i="15"/>
  <c r="B341" i="15"/>
  <c r="H310" i="15"/>
  <c r="C262" i="15"/>
  <c r="B274" i="15"/>
  <c r="H43" i="15"/>
  <c r="C86" i="15"/>
  <c r="H367" i="15"/>
  <c r="B280" i="15"/>
  <c r="B289" i="15"/>
  <c r="C239" i="15"/>
  <c r="C364" i="15"/>
  <c r="B291" i="15"/>
  <c r="H314" i="15"/>
  <c r="C334" i="15"/>
  <c r="C287" i="15"/>
  <c r="H228" i="15"/>
  <c r="H47" i="15"/>
  <c r="C89" i="15"/>
  <c r="H278" i="15"/>
  <c r="B320" i="15"/>
  <c r="B286" i="15"/>
  <c r="C271" i="15"/>
  <c r="H216" i="15"/>
  <c r="C320" i="15"/>
  <c r="C280" i="15"/>
  <c r="H305" i="15"/>
  <c r="B349" i="15"/>
  <c r="C18" i="15"/>
  <c r="B323" i="15"/>
  <c r="C366" i="15"/>
  <c r="H300" i="15"/>
  <c r="B61" i="15"/>
  <c r="H355" i="15"/>
  <c r="H34" i="15"/>
  <c r="C356" i="15"/>
  <c r="H306" i="15"/>
  <c r="H307" i="15"/>
  <c r="B350" i="15"/>
  <c r="H270" i="15"/>
  <c r="H351" i="15"/>
  <c r="H327" i="15"/>
  <c r="C231" i="15"/>
  <c r="C220" i="15"/>
  <c r="H226" i="15"/>
  <c r="H329" i="15"/>
  <c r="H316" i="15"/>
  <c r="H284" i="15"/>
  <c r="B313" i="15"/>
  <c r="H343" i="15"/>
  <c r="B108" i="15"/>
  <c r="H18" i="15"/>
  <c r="C12" i="15"/>
  <c r="H359" i="15"/>
  <c r="H286" i="15"/>
  <c r="C247" i="15"/>
  <c r="H114" i="15"/>
  <c r="B70" i="15"/>
  <c r="H25" i="15"/>
  <c r="B339" i="15"/>
  <c r="H362" i="15"/>
  <c r="B309" i="15"/>
  <c r="H324" i="15"/>
  <c r="C322" i="15"/>
  <c r="H264" i="15"/>
  <c r="C298" i="15"/>
  <c r="H252" i="15"/>
  <c r="B244" i="15"/>
  <c r="B322" i="15"/>
  <c r="H217" i="15"/>
  <c r="H235" i="15"/>
  <c r="C21" i="15"/>
  <c r="B363" i="15"/>
  <c r="C343" i="15"/>
  <c r="B345" i="15"/>
  <c r="B321" i="15"/>
  <c r="C232" i="15"/>
  <c r="B344" i="15"/>
  <c r="B245" i="15"/>
  <c r="B348" i="15"/>
  <c r="H42" i="15"/>
  <c r="H354" i="15"/>
  <c r="C157" i="15"/>
  <c r="B303" i="15"/>
  <c r="B52" i="15"/>
  <c r="H299" i="15"/>
  <c r="B219" i="15"/>
  <c r="C303" i="15"/>
  <c r="H326" i="15"/>
  <c r="H274" i="15"/>
  <c r="H224" i="15"/>
  <c r="H363" i="15"/>
  <c r="H303" i="15"/>
  <c r="B290" i="15"/>
  <c r="C20" i="15"/>
  <c r="C342" i="15"/>
  <c r="C313" i="15"/>
  <c r="H268" i="15"/>
  <c r="H251" i="15"/>
  <c r="B267" i="15"/>
  <c r="B209" i="15"/>
  <c r="C161" i="15"/>
  <c r="B333" i="15"/>
  <c r="B311" i="15"/>
  <c r="H247" i="15"/>
  <c r="B242" i="15"/>
  <c r="H241" i="15"/>
  <c r="H99" i="15"/>
  <c r="B53" i="15"/>
  <c r="H331" i="15"/>
  <c r="H365" i="15"/>
  <c r="C263" i="15"/>
  <c r="B335" i="15"/>
  <c r="B236" i="15"/>
  <c r="B269" i="15"/>
  <c r="B220" i="15"/>
  <c r="C177" i="15"/>
  <c r="C162" i="15"/>
  <c r="B213" i="15"/>
  <c r="C205" i="15"/>
  <c r="H166" i="15"/>
  <c r="H151" i="15"/>
  <c r="B358" i="15"/>
  <c r="B361" i="15"/>
  <c r="H248" i="15"/>
  <c r="C217" i="15"/>
  <c r="B270" i="15"/>
  <c r="H357" i="15"/>
  <c r="H161" i="15"/>
  <c r="H155" i="15"/>
  <c r="C229" i="15"/>
  <c r="B109" i="15"/>
  <c r="B193" i="15"/>
  <c r="H132" i="15"/>
  <c r="B180" i="15"/>
  <c r="C69" i="15"/>
  <c r="C294" i="15"/>
  <c r="C365" i="15"/>
  <c r="C288" i="15"/>
  <c r="H41" i="15"/>
  <c r="B301" i="15"/>
  <c r="C45" i="15"/>
  <c r="C316" i="15"/>
  <c r="B297" i="15"/>
  <c r="H279" i="15"/>
  <c r="C44" i="15"/>
  <c r="C317" i="15"/>
  <c r="B277" i="15"/>
  <c r="H88" i="15"/>
  <c r="C333" i="15"/>
  <c r="B238" i="15"/>
  <c r="H271" i="15"/>
  <c r="B353" i="15"/>
  <c r="B64" i="15"/>
  <c r="B299" i="15"/>
  <c r="B294" i="15"/>
  <c r="C283" i="15"/>
  <c r="C228" i="15"/>
  <c r="B223" i="15"/>
  <c r="B268" i="15"/>
  <c r="C252" i="15"/>
  <c r="B304" i="15"/>
  <c r="C344" i="15"/>
  <c r="H221" i="15"/>
  <c r="B319" i="15"/>
  <c r="H361" i="15"/>
  <c r="B342" i="15"/>
  <c r="B264" i="15"/>
  <c r="H230" i="15"/>
  <c r="H261" i="15"/>
  <c r="C251" i="15"/>
  <c r="C261" i="15"/>
  <c r="B196" i="15"/>
  <c r="H158" i="15"/>
  <c r="C226" i="15"/>
  <c r="C307" i="15"/>
  <c r="B9" i="15"/>
  <c r="C296" i="15"/>
  <c r="H280" i="15"/>
  <c r="C299" i="15"/>
  <c r="H231" i="15"/>
  <c r="C185" i="15"/>
  <c r="B328" i="15"/>
  <c r="H208" i="15"/>
  <c r="C170" i="15"/>
  <c r="H256" i="15"/>
  <c r="C194" i="15"/>
  <c r="C67" i="15"/>
  <c r="H330" i="15"/>
  <c r="B337" i="15"/>
  <c r="C300" i="15"/>
  <c r="C295" i="15"/>
  <c r="C274" i="15"/>
  <c r="C241" i="15"/>
  <c r="C234" i="15"/>
  <c r="H318" i="15"/>
  <c r="B185" i="15"/>
  <c r="B360" i="15"/>
  <c r="C215" i="15"/>
  <c r="C174" i="15"/>
  <c r="H181" i="15"/>
  <c r="H323" i="15"/>
  <c r="H294" i="15"/>
  <c r="H325" i="15"/>
  <c r="B265" i="15"/>
  <c r="H174" i="15"/>
  <c r="B218" i="15"/>
  <c r="C154" i="15"/>
  <c r="B202" i="15"/>
  <c r="H250" i="15"/>
  <c r="C146" i="15"/>
  <c r="H107" i="15"/>
  <c r="B368" i="15"/>
  <c r="B338" i="15"/>
  <c r="C208" i="15"/>
  <c r="B192" i="15"/>
  <c r="C324" i="15"/>
  <c r="H198" i="15"/>
  <c r="H308" i="15"/>
  <c r="C325" i="15"/>
  <c r="B340" i="15"/>
  <c r="C346" i="15"/>
  <c r="H345" i="15"/>
  <c r="B329" i="15"/>
  <c r="H340" i="15"/>
  <c r="C363" i="15"/>
  <c r="C138" i="15"/>
  <c r="B272" i="15"/>
  <c r="B224" i="15"/>
  <c r="C277" i="15"/>
  <c r="H302" i="15"/>
  <c r="C306" i="15"/>
  <c r="B249" i="15"/>
  <c r="C233" i="15"/>
  <c r="C337" i="15"/>
  <c r="H281" i="15"/>
  <c r="B273" i="15"/>
  <c r="C222" i="15"/>
  <c r="B229" i="15"/>
  <c r="C218" i="15"/>
  <c r="H267" i="15"/>
  <c r="B161" i="15"/>
  <c r="C350" i="15"/>
  <c r="C236" i="15"/>
  <c r="H199" i="15"/>
  <c r="B169" i="15"/>
  <c r="B171" i="15"/>
  <c r="B203" i="15"/>
  <c r="B279" i="15"/>
  <c r="C118" i="15"/>
  <c r="B143" i="15"/>
  <c r="H353" i="15"/>
  <c r="B354" i="15"/>
  <c r="B255" i="15"/>
  <c r="H167" i="15"/>
  <c r="H350" i="15"/>
  <c r="B117" i="15"/>
  <c r="C267" i="15"/>
  <c r="H195" i="15"/>
  <c r="B271" i="15"/>
  <c r="B181" i="15"/>
  <c r="C196" i="15"/>
  <c r="C134" i="15"/>
  <c r="B59" i="15"/>
  <c r="H319" i="15"/>
  <c r="C331" i="15"/>
  <c r="B253" i="15"/>
  <c r="C237" i="15"/>
  <c r="B247" i="15"/>
  <c r="C193" i="15"/>
  <c r="H253" i="15"/>
  <c r="B187" i="15"/>
  <c r="C148" i="15"/>
  <c r="C142" i="15"/>
  <c r="B191" i="15"/>
  <c r="H131" i="15"/>
  <c r="C291" i="15"/>
  <c r="C308" i="15"/>
  <c r="C143" i="15"/>
  <c r="H58" i="15"/>
  <c r="B36" i="15"/>
  <c r="B317" i="15"/>
  <c r="C367" i="15"/>
  <c r="H348" i="15"/>
  <c r="C362" i="15"/>
  <c r="B194" i="15"/>
  <c r="C284" i="15"/>
  <c r="C354" i="15"/>
  <c r="H234" i="15"/>
  <c r="B257" i="15"/>
  <c r="H232" i="15"/>
  <c r="H191" i="15"/>
  <c r="H276" i="15"/>
  <c r="H105" i="15"/>
  <c r="C349" i="15"/>
  <c r="H301" i="15"/>
  <c r="C214" i="15"/>
  <c r="H246" i="15"/>
  <c r="B153" i="15"/>
  <c r="C37" i="15"/>
  <c r="C314" i="15"/>
  <c r="B227" i="15"/>
  <c r="H334" i="15"/>
  <c r="C347" i="15"/>
  <c r="H223" i="15"/>
  <c r="B298" i="15"/>
  <c r="B228" i="15"/>
  <c r="H188" i="15"/>
  <c r="C269" i="15"/>
  <c r="C282" i="15"/>
  <c r="H335" i="15"/>
  <c r="B259" i="15"/>
  <c r="B276" i="15"/>
  <c r="C180" i="15"/>
  <c r="B281" i="15"/>
  <c r="C182" i="15"/>
  <c r="B346" i="15"/>
  <c r="C336" i="15"/>
  <c r="C255" i="15"/>
  <c r="H219" i="15"/>
  <c r="B160" i="15"/>
  <c r="B233" i="15"/>
  <c r="B179" i="15"/>
  <c r="H171" i="15"/>
  <c r="B125" i="15"/>
  <c r="C244" i="15"/>
  <c r="C175" i="15"/>
  <c r="C253" i="15"/>
  <c r="C224" i="15"/>
  <c r="H210" i="15"/>
  <c r="H277" i="15"/>
  <c r="B177" i="15"/>
  <c r="H227" i="15"/>
  <c r="B13" i="15"/>
  <c r="B266" i="15"/>
  <c r="C250" i="15"/>
  <c r="C178" i="15"/>
  <c r="H177" i="15"/>
  <c r="H123" i="15"/>
  <c r="B118" i="15"/>
  <c r="B139" i="15"/>
  <c r="H101" i="15"/>
  <c r="H157" i="15"/>
  <c r="H164" i="15"/>
  <c r="C47" i="15"/>
  <c r="H49" i="15"/>
  <c r="H196" i="15"/>
  <c r="C150" i="15"/>
  <c r="C127" i="15"/>
  <c r="H109" i="15"/>
  <c r="H173" i="15"/>
  <c r="C55" i="15"/>
  <c r="C329" i="15"/>
  <c r="B288" i="15"/>
  <c r="C75" i="15"/>
  <c r="H360" i="15"/>
  <c r="H283" i="15"/>
  <c r="H289" i="15"/>
  <c r="B246" i="15"/>
  <c r="H244" i="15"/>
  <c r="C254" i="15"/>
  <c r="H309" i="15"/>
  <c r="B355" i="15"/>
  <c r="C338" i="15"/>
  <c r="H249" i="15"/>
  <c r="H287" i="15"/>
  <c r="C352" i="15"/>
  <c r="H183" i="15"/>
  <c r="H163" i="15"/>
  <c r="C126" i="15"/>
  <c r="B216" i="15"/>
  <c r="C248" i="15"/>
  <c r="C198" i="15"/>
  <c r="B243" i="15"/>
  <c r="H141" i="15"/>
  <c r="B60" i="15"/>
  <c r="C186" i="15"/>
  <c r="C212" i="15"/>
  <c r="B175" i="15"/>
  <c r="C152" i="15"/>
  <c r="H194" i="15"/>
  <c r="H118" i="15"/>
  <c r="B31" i="15"/>
  <c r="C341" i="15"/>
  <c r="B367" i="15"/>
  <c r="H203" i="15"/>
  <c r="B330" i="15"/>
  <c r="H137" i="15"/>
  <c r="C203" i="15"/>
  <c r="C128" i="15"/>
  <c r="B105" i="15"/>
  <c r="H36" i="15"/>
  <c r="B332" i="15"/>
  <c r="B155" i="15"/>
  <c r="C102" i="15"/>
  <c r="H148" i="15"/>
  <c r="C181" i="15"/>
  <c r="B127" i="15"/>
  <c r="C211" i="15"/>
  <c r="H103" i="15"/>
  <c r="H255" i="15"/>
  <c r="C258" i="15"/>
  <c r="B263" i="15"/>
  <c r="H179" i="15"/>
  <c r="B146" i="15"/>
  <c r="C103" i="15"/>
  <c r="C88" i="15"/>
  <c r="B65" i="15"/>
  <c r="B128" i="15"/>
  <c r="B71" i="15"/>
  <c r="H233" i="15"/>
  <c r="C235" i="15"/>
  <c r="B138" i="15"/>
  <c r="H245" i="15"/>
  <c r="H185" i="15"/>
  <c r="B141" i="15"/>
  <c r="C82" i="15"/>
  <c r="B14" i="15"/>
  <c r="H263" i="15"/>
  <c r="B148" i="15"/>
  <c r="B102" i="15"/>
  <c r="H56" i="15"/>
  <c r="C30" i="15"/>
  <c r="B76" i="15"/>
  <c r="H111" i="15"/>
  <c r="H150" i="15"/>
  <c r="C319" i="15"/>
  <c r="B230" i="15"/>
  <c r="H315" i="15"/>
  <c r="B262" i="15"/>
  <c r="C351" i="15"/>
  <c r="H239" i="15"/>
  <c r="C328" i="15"/>
  <c r="C345" i="15"/>
  <c r="C273" i="15"/>
  <c r="B168" i="15"/>
  <c r="B92" i="15"/>
  <c r="B258" i="15"/>
  <c r="B307" i="15"/>
  <c r="B201" i="15"/>
  <c r="H311" i="15"/>
  <c r="B221" i="15"/>
  <c r="B362" i="15"/>
  <c r="C190" i="15"/>
  <c r="C268" i="15"/>
  <c r="H187" i="15"/>
  <c r="H212" i="15"/>
  <c r="C290" i="15"/>
  <c r="C359" i="15"/>
  <c r="C120" i="15"/>
  <c r="H143" i="15"/>
  <c r="B97" i="15"/>
  <c r="H202" i="15"/>
  <c r="H28" i="15"/>
  <c r="C264" i="15"/>
  <c r="B170" i="15"/>
  <c r="C165" i="15"/>
  <c r="H134" i="15"/>
  <c r="H366" i="15"/>
  <c r="B205" i="15"/>
  <c r="B149" i="15"/>
  <c r="B126" i="15"/>
  <c r="C339" i="15"/>
  <c r="C122" i="15"/>
  <c r="H97" i="15"/>
  <c r="B54" i="15"/>
  <c r="C289" i="15"/>
  <c r="C188" i="15"/>
  <c r="B225" i="15"/>
  <c r="B133" i="15"/>
  <c r="C219" i="15"/>
  <c r="C144" i="15"/>
  <c r="B167" i="15"/>
  <c r="H119" i="15"/>
  <c r="C183" i="15"/>
  <c r="H94" i="15"/>
  <c r="C15" i="15"/>
  <c r="H259" i="15"/>
  <c r="H192" i="15"/>
  <c r="H147" i="15"/>
  <c r="H142" i="15"/>
  <c r="B285" i="15"/>
  <c r="C87" i="15"/>
  <c r="H45" i="15"/>
  <c r="C230" i="15"/>
  <c r="B24" i="15"/>
  <c r="B132" i="15"/>
  <c r="H138" i="15"/>
  <c r="B226" i="15"/>
  <c r="C84" i="15"/>
  <c r="B26" i="15"/>
  <c r="C123" i="15"/>
  <c r="H86" i="15"/>
  <c r="H81" i="15"/>
  <c r="B20" i="15"/>
  <c r="B184" i="15"/>
  <c r="H145" i="15"/>
  <c r="B172" i="15"/>
  <c r="H85" i="15"/>
  <c r="B136" i="15"/>
  <c r="H53" i="15"/>
  <c r="H92" i="15"/>
  <c r="B32" i="15"/>
  <c r="B88" i="15"/>
  <c r="B331" i="15"/>
  <c r="B51" i="15"/>
  <c r="C297" i="15"/>
  <c r="C278" i="15"/>
  <c r="H296" i="15"/>
  <c r="B215" i="15"/>
  <c r="B165" i="15"/>
  <c r="C335" i="15"/>
  <c r="H169" i="15"/>
  <c r="C275" i="15"/>
  <c r="B159" i="15"/>
  <c r="B312" i="15"/>
  <c r="H265" i="15"/>
  <c r="H243" i="15"/>
  <c r="H236" i="15"/>
  <c r="H87" i="15"/>
  <c r="C156" i="15"/>
  <c r="C114" i="15"/>
  <c r="B113" i="15"/>
  <c r="H44" i="15"/>
  <c r="C199" i="15"/>
  <c r="H133" i="15"/>
  <c r="B237" i="15"/>
  <c r="B204" i="15"/>
  <c r="H14" i="15"/>
  <c r="B120" i="15"/>
  <c r="B94" i="15"/>
  <c r="H55" i="15"/>
  <c r="C321" i="15"/>
  <c r="H341" i="15"/>
  <c r="C104" i="15"/>
  <c r="H12" i="15"/>
  <c r="C155" i="15"/>
  <c r="B107" i="15"/>
  <c r="C136" i="15"/>
  <c r="C65" i="15"/>
  <c r="B27" i="15"/>
  <c r="C58" i="15"/>
  <c r="C135" i="15"/>
  <c r="C130" i="15"/>
  <c r="H21" i="15"/>
  <c r="H70" i="15"/>
  <c r="H89" i="15"/>
  <c r="B248" i="15"/>
  <c r="C35" i="15"/>
  <c r="B77" i="15"/>
  <c r="C116" i="15"/>
  <c r="C227" i="15"/>
  <c r="B154" i="15"/>
  <c r="H11" i="15"/>
  <c r="C216" i="15"/>
  <c r="H176" i="15"/>
  <c r="B103" i="15"/>
  <c r="C160" i="15"/>
  <c r="H79" i="15"/>
  <c r="H61" i="15"/>
  <c r="B40" i="15"/>
  <c r="B195" i="15"/>
  <c r="B18" i="15"/>
  <c r="C141" i="15"/>
  <c r="B29" i="15"/>
  <c r="C46" i="15"/>
  <c r="H82" i="15"/>
  <c r="C200" i="15"/>
  <c r="B190" i="15"/>
  <c r="H16" i="15"/>
  <c r="H54" i="15"/>
  <c r="C124" i="15"/>
  <c r="C111" i="15"/>
  <c r="B142" i="15"/>
  <c r="C145" i="15"/>
  <c r="H80" i="15"/>
  <c r="H37" i="15"/>
  <c r="H201" i="15"/>
  <c r="B56" i="15"/>
  <c r="C129" i="15"/>
  <c r="B34" i="15"/>
  <c r="B100" i="15"/>
  <c r="C92" i="15"/>
  <c r="B278" i="15"/>
  <c r="C164" i="15"/>
  <c r="B95" i="15"/>
  <c r="H146" i="15"/>
  <c r="H71" i="15"/>
  <c r="C355" i="15"/>
  <c r="T38" i="22"/>
  <c r="H200" i="15"/>
  <c r="H178" i="15"/>
  <c r="C140" i="15"/>
  <c r="B104" i="15"/>
  <c r="C202" i="15"/>
  <c r="H222" i="15"/>
  <c r="H26" i="15"/>
  <c r="B96" i="15"/>
  <c r="B11" i="15"/>
  <c r="B58" i="15"/>
  <c r="H100" i="15"/>
  <c r="H112" i="15"/>
  <c r="H102" i="15"/>
  <c r="H66" i="15"/>
  <c r="C153" i="15"/>
  <c r="C48" i="15"/>
  <c r="H124" i="15"/>
  <c r="C213" i="15"/>
  <c r="C66" i="15"/>
  <c r="B17" i="15"/>
  <c r="B144" i="15"/>
  <c r="H175" i="15"/>
  <c r="B46" i="15"/>
  <c r="C279" i="15"/>
  <c r="C163" i="15"/>
  <c r="C74" i="15"/>
  <c r="C245" i="15"/>
  <c r="C360" i="15"/>
  <c r="H74" i="15"/>
  <c r="H17" i="15"/>
  <c r="H38" i="15"/>
  <c r="C147" i="15"/>
  <c r="C110" i="15"/>
  <c r="C179" i="15"/>
  <c r="B200" i="15"/>
  <c r="B114" i="15"/>
  <c r="H22" i="15"/>
  <c r="C100" i="15"/>
  <c r="B10" i="15"/>
  <c r="B98" i="15"/>
  <c r="B131" i="15"/>
  <c r="H93" i="15"/>
  <c r="H15" i="15"/>
  <c r="B308" i="15"/>
  <c r="H322" i="15"/>
  <c r="H213" i="15"/>
  <c r="C368" i="15"/>
  <c r="H342" i="15"/>
  <c r="C315" i="15"/>
  <c r="B260" i="15"/>
  <c r="H260" i="15"/>
  <c r="C192" i="15"/>
  <c r="B324" i="15"/>
  <c r="H229" i="15"/>
  <c r="B232" i="15"/>
  <c r="H115" i="15"/>
  <c r="C361" i="15"/>
  <c r="H328" i="15"/>
  <c r="H197" i="15"/>
  <c r="B306" i="15"/>
  <c r="B189" i="15"/>
  <c r="C139" i="15"/>
  <c r="C176" i="15"/>
  <c r="B38" i="15"/>
  <c r="B326" i="15"/>
  <c r="C169" i="15"/>
  <c r="H206" i="15"/>
  <c r="H238" i="15"/>
  <c r="H95" i="15"/>
  <c r="B75" i="15"/>
  <c r="C223" i="15"/>
  <c r="H117" i="15"/>
  <c r="H189" i="15"/>
  <c r="H333" i="15"/>
  <c r="B207" i="15"/>
  <c r="B212" i="15"/>
  <c r="H288" i="15"/>
  <c r="B147" i="15"/>
  <c r="B87" i="15"/>
  <c r="H63" i="15"/>
  <c r="C99" i="15"/>
  <c r="C191" i="15"/>
  <c r="C11" i="15"/>
  <c r="B83" i="15"/>
  <c r="H121" i="15"/>
  <c r="B85" i="15"/>
  <c r="C38" i="15"/>
  <c r="C68" i="15"/>
  <c r="C115" i="15"/>
  <c r="H193" i="15"/>
  <c r="C238" i="15"/>
  <c r="H218" i="15"/>
  <c r="H91" i="15"/>
  <c r="H172" i="15"/>
  <c r="B63" i="15"/>
  <c r="H220" i="15"/>
  <c r="B93" i="15"/>
  <c r="C41" i="15"/>
  <c r="C125" i="15"/>
  <c r="C19" i="15"/>
  <c r="W38" i="22"/>
  <c r="B37" i="15"/>
  <c r="C79" i="15"/>
  <c r="C172" i="15"/>
  <c r="B198" i="15"/>
  <c r="C40" i="15"/>
  <c r="C57" i="15"/>
  <c r="C26" i="15"/>
  <c r="B234" i="15"/>
  <c r="B188" i="15"/>
  <c r="H182" i="15"/>
  <c r="C184" i="15"/>
  <c r="C323" i="15"/>
  <c r="B67" i="15"/>
  <c r="C24" i="15"/>
  <c r="C187" i="15"/>
  <c r="B351" i="15"/>
  <c r="B123" i="15"/>
  <c r="B68" i="15"/>
  <c r="H30" i="15"/>
  <c r="B182" i="15"/>
  <c r="B158" i="15"/>
  <c r="H336" i="15"/>
  <c r="B122" i="15"/>
  <c r="B124" i="15"/>
  <c r="H23" i="15"/>
  <c r="H140" i="15"/>
  <c r="C221" i="15"/>
  <c r="C266" i="15"/>
  <c r="B231" i="15"/>
  <c r="B48" i="15"/>
  <c r="C113" i="15"/>
  <c r="H32" i="15"/>
  <c r="B49" i="15"/>
  <c r="C149" i="15"/>
  <c r="B183" i="15"/>
  <c r="C23" i="15"/>
  <c r="C91" i="15"/>
  <c r="B164" i="15"/>
  <c r="H46" i="15"/>
  <c r="H110" i="15"/>
  <c r="H24" i="15"/>
  <c r="B162" i="15"/>
  <c r="C52" i="15"/>
  <c r="H214" i="15"/>
  <c r="B214" i="15"/>
  <c r="H180" i="15"/>
  <c r="C243" i="15"/>
  <c r="B140" i="15"/>
  <c r="C39" i="15"/>
  <c r="C17" i="15"/>
  <c r="H122" i="15"/>
  <c r="B101" i="15"/>
  <c r="C137" i="15"/>
  <c r="H129" i="15"/>
  <c r="H168" i="15"/>
  <c r="H125" i="15"/>
  <c r="B16" i="15"/>
  <c r="C59" i="15"/>
  <c r="C83" i="15"/>
  <c r="B72" i="15"/>
  <c r="C16" i="15"/>
  <c r="B186" i="15"/>
  <c r="H20" i="15"/>
  <c r="Q38" i="22"/>
  <c r="H83" i="15"/>
  <c r="H320" i="15"/>
  <c r="C132" i="15"/>
  <c r="C131" i="15"/>
  <c r="C56" i="15"/>
  <c r="B208" i="15"/>
  <c r="B302" i="15"/>
  <c r="H254" i="15"/>
  <c r="H262" i="15"/>
  <c r="C330" i="15"/>
  <c r="C95" i="15"/>
  <c r="B176" i="15"/>
  <c r="H215" i="15"/>
  <c r="H225" i="15"/>
  <c r="C197" i="15"/>
  <c r="B173" i="15"/>
  <c r="H272" i="15"/>
  <c r="H295" i="15"/>
  <c r="H205" i="15"/>
  <c r="C210" i="15"/>
  <c r="B111" i="15"/>
  <c r="H190" i="15"/>
  <c r="H149" i="15"/>
  <c r="H153" i="15"/>
  <c r="C109" i="15"/>
  <c r="H304" i="15"/>
  <c r="H285" i="15"/>
  <c r="B15" i="15"/>
  <c r="B41" i="15"/>
  <c r="B81" i="15"/>
  <c r="C166" i="15"/>
  <c r="B112" i="15"/>
  <c r="C97" i="15"/>
  <c r="C14" i="15"/>
  <c r="B163" i="15"/>
  <c r="B254" i="15"/>
  <c r="B305" i="15"/>
  <c r="H293" i="15"/>
  <c r="B325" i="15"/>
  <c r="H240" i="15"/>
  <c r="B119" i="15"/>
  <c r="C312" i="15"/>
  <c r="B239" i="15"/>
  <c r="H60" i="15"/>
  <c r="B197" i="15"/>
  <c r="C167" i="15"/>
  <c r="B296" i="15"/>
  <c r="H204" i="15"/>
  <c r="C189" i="15"/>
  <c r="H139" i="15"/>
  <c r="B174" i="15"/>
  <c r="B106" i="15"/>
  <c r="B39" i="15"/>
  <c r="H67" i="15"/>
  <c r="C246" i="15"/>
  <c r="C98" i="15"/>
  <c r="B30" i="15"/>
  <c r="B130" i="15"/>
  <c r="B23" i="15"/>
  <c r="R38" i="22"/>
  <c r="C27" i="15"/>
  <c r="H90" i="15"/>
  <c r="H165" i="15"/>
  <c r="B62" i="15"/>
  <c r="H126" i="15"/>
  <c r="H257" i="15"/>
  <c r="B282" i="15"/>
  <c r="H77" i="15"/>
  <c r="C93" i="15"/>
  <c r="C281" i="15"/>
  <c r="C272" i="15"/>
  <c r="H10" i="15"/>
  <c r="H170" i="15"/>
  <c r="C206" i="15"/>
  <c r="C90" i="15"/>
  <c r="B222" i="15"/>
  <c r="B47" i="15"/>
  <c r="C32" i="15"/>
  <c r="B121" i="15"/>
  <c r="H96" i="15"/>
  <c r="H186" i="15"/>
  <c r="B21" i="15"/>
  <c r="H207" i="15"/>
  <c r="H184" i="15"/>
  <c r="B314" i="15"/>
  <c r="C71" i="15"/>
  <c r="B89" i="15"/>
  <c r="H106" i="15"/>
  <c r="B33" i="15"/>
  <c r="B50" i="15"/>
  <c r="H48" i="15"/>
  <c r="B292" i="15"/>
  <c r="H266" i="15"/>
  <c r="B287" i="15"/>
  <c r="H352" i="15"/>
  <c r="C106" i="15"/>
  <c r="B261" i="15"/>
  <c r="H162" i="15"/>
  <c r="C63" i="15"/>
  <c r="C270" i="15"/>
  <c r="B79" i="15"/>
  <c r="B55" i="15"/>
  <c r="H242" i="15"/>
  <c r="H152" i="15"/>
  <c r="H108" i="15"/>
  <c r="C31" i="15"/>
  <c r="B145" i="15"/>
  <c r="H75" i="15"/>
  <c r="C242" i="15"/>
  <c r="C240" i="15"/>
  <c r="B217" i="15"/>
  <c r="C119" i="15"/>
  <c r="C159" i="15"/>
  <c r="B84" i="15"/>
  <c r="C62" i="15"/>
  <c r="B135" i="15"/>
  <c r="Z38" i="22"/>
  <c r="C81" i="15"/>
  <c r="C10" i="15"/>
  <c r="C195" i="15"/>
  <c r="H104" i="15"/>
  <c r="B206" i="15"/>
  <c r="H84" i="15"/>
  <c r="B251" i="15"/>
  <c r="B90" i="15"/>
  <c r="C29" i="15"/>
  <c r="C286" i="15"/>
  <c r="B250" i="15"/>
  <c r="C101" i="15"/>
  <c r="C209" i="15"/>
  <c r="C305" i="15"/>
  <c r="B129" i="15"/>
  <c r="H136" i="15"/>
  <c r="B252" i="15"/>
  <c r="H39" i="15"/>
  <c r="C9" i="15"/>
  <c r="C121" i="15"/>
  <c r="C72" i="15"/>
  <c r="C173" i="15"/>
  <c r="C49" i="15"/>
  <c r="C259" i="15"/>
  <c r="C171" i="15"/>
  <c r="H33" i="15"/>
  <c r="C260" i="15"/>
  <c r="C80" i="15"/>
  <c r="B99" i="15"/>
  <c r="B152" i="15"/>
  <c r="B156" i="15"/>
  <c r="H127" i="15"/>
  <c r="B178" i="15"/>
  <c r="B150" i="15"/>
  <c r="C43" i="15"/>
  <c r="H211" i="15"/>
  <c r="C158" i="15"/>
  <c r="C105" i="15"/>
  <c r="C51" i="15"/>
  <c r="B157" i="15"/>
  <c r="H52" i="15"/>
  <c r="C25" i="15"/>
  <c r="B69" i="15"/>
  <c r="H128" i="15"/>
  <c r="H29" i="15"/>
  <c r="H144" i="15"/>
  <c r="H120" i="15"/>
  <c r="C78" i="15"/>
  <c r="H113" i="15"/>
  <c r="B241" i="15"/>
  <c r="H237" i="15"/>
  <c r="H13" i="15"/>
  <c r="H116" i="15"/>
  <c r="C168" i="15"/>
  <c r="B134" i="15"/>
  <c r="C201" i="15"/>
  <c r="C33" i="15"/>
  <c r="B42" i="15"/>
  <c r="B295" i="15"/>
  <c r="C151" i="15"/>
  <c r="C42" i="15"/>
  <c r="C207" i="15"/>
  <c r="H72" i="15"/>
  <c r="B22" i="15"/>
  <c r="H98" i="15"/>
  <c r="C70" i="15"/>
  <c r="H160" i="15"/>
  <c r="C96" i="15"/>
  <c r="B73" i="15"/>
  <c r="C107" i="15"/>
  <c r="C76" i="15"/>
  <c r="B45" i="15"/>
  <c r="H159" i="15"/>
  <c r="C64" i="15"/>
  <c r="C54" i="15"/>
  <c r="C112" i="15"/>
  <c r="H78" i="15"/>
  <c r="C73" i="15"/>
  <c r="H62" i="15"/>
  <c r="B151" i="15"/>
  <c r="B91" i="15"/>
  <c r="H154" i="15"/>
  <c r="H40" i="15"/>
  <c r="B210" i="15"/>
  <c r="B199" i="15"/>
  <c r="B137" i="15"/>
  <c r="H135" i="15"/>
  <c r="B110" i="15"/>
  <c r="C94" i="15"/>
  <c r="B78" i="15"/>
  <c r="B116" i="15"/>
  <c r="L21" i="37" l="1"/>
  <c r="L22" i="37" s="1"/>
  <c r="L24" i="37" s="1"/>
  <c r="L20" i="6"/>
  <c r="L23" i="6" s="1"/>
  <c r="L24" i="6" s="1"/>
  <c r="T37" i="4"/>
  <c r="T30" i="22" s="1"/>
  <c r="Y37" i="4"/>
  <c r="Y30" i="22" s="1"/>
  <c r="Y36" i="22" s="1"/>
  <c r="Y41" i="22" s="1"/>
  <c r="Q37" i="4"/>
  <c r="X37" i="4"/>
  <c r="X30" i="22" s="1"/>
  <c r="R37" i="4"/>
  <c r="R30" i="22" s="1"/>
  <c r="R36" i="22" s="1"/>
  <c r="R41" i="22" s="1"/>
  <c r="V37" i="4"/>
  <c r="V30" i="22" s="1"/>
  <c r="S37" i="4"/>
  <c r="S30" i="22" s="1"/>
  <c r="Z37" i="4"/>
  <c r="Z30" i="22" s="1"/>
  <c r="Z36" i="22" s="1"/>
  <c r="Z41" i="22" s="1"/>
  <c r="W37" i="4"/>
  <c r="W30" i="22" s="1"/>
  <c r="P37" i="4"/>
  <c r="P30" i="22" s="1"/>
  <c r="P36" i="22" s="1"/>
  <c r="P41" i="22" s="1"/>
  <c r="U37" i="4"/>
  <c r="U30" i="22" s="1"/>
  <c r="O37" i="4"/>
  <c r="O30" i="22" s="1"/>
  <c r="AA38" i="22"/>
  <c r="J14" i="35" l="1"/>
  <c r="J19" i="35" s="1"/>
  <c r="J20" i="35" s="1"/>
  <c r="Q30" i="22"/>
  <c r="Q36" i="22" s="1"/>
  <c r="Q41" i="22" s="1"/>
  <c r="R33" i="35"/>
  <c r="R38" i="35" s="1"/>
  <c r="R39" i="35" s="1"/>
  <c r="V36" i="22"/>
  <c r="V41" i="22" s="1"/>
  <c r="L33" i="35"/>
  <c r="L38" i="35" s="1"/>
  <c r="L39" i="35" s="1"/>
  <c r="M33" i="35"/>
  <c r="M38" i="35" s="1"/>
  <c r="M39" i="35" s="1"/>
  <c r="P33" i="35"/>
  <c r="P38" i="35" s="1"/>
  <c r="P39" i="35" s="1"/>
  <c r="O33" i="35"/>
  <c r="O38" i="35" s="1"/>
  <c r="O39" i="35" s="1"/>
  <c r="S36" i="22"/>
  <c r="S41" i="22" s="1"/>
  <c r="J33" i="35"/>
  <c r="J38" i="35" s="1"/>
  <c r="J39" i="35" s="1"/>
  <c r="I33" i="35"/>
  <c r="I38" i="35" s="1"/>
  <c r="I39" i="35" s="1"/>
  <c r="Q33" i="35"/>
  <c r="Q38" i="35" s="1"/>
  <c r="Q39" i="35" s="1"/>
  <c r="S33" i="35"/>
  <c r="S38" i="35" s="1"/>
  <c r="S39" i="35" s="1"/>
  <c r="X36" i="22"/>
  <c r="X41" i="22" s="1"/>
  <c r="U36" i="22"/>
  <c r="U41" i="22" s="1"/>
  <c r="N33" i="35"/>
  <c r="N38" i="35" s="1"/>
  <c r="N39" i="35" s="1"/>
  <c r="W36" i="22"/>
  <c r="W41" i="22" s="1"/>
  <c r="T36" i="22"/>
  <c r="T41" i="22" s="1"/>
  <c r="K33" i="35"/>
  <c r="K38" i="35" s="1"/>
  <c r="K39" i="35" s="1"/>
  <c r="H14" i="35"/>
  <c r="H19" i="35" s="1"/>
  <c r="H20" i="35" s="1"/>
  <c r="AB37" i="4"/>
  <c r="L21" i="6"/>
  <c r="L27" i="6" s="1"/>
  <c r="L28" i="6" s="1"/>
  <c r="L29" i="6" s="1"/>
  <c r="H33" i="35"/>
  <c r="H38" i="35" s="1"/>
  <c r="H39" i="35" s="1"/>
  <c r="L25" i="37"/>
  <c r="R39" i="4"/>
  <c r="K14" i="35"/>
  <c r="K19" i="35" s="1"/>
  <c r="K20" i="35" s="1"/>
  <c r="X39" i="4"/>
  <c r="Q14" i="35"/>
  <c r="Q19" i="35" s="1"/>
  <c r="Q20" i="35" s="1"/>
  <c r="Y39" i="4"/>
  <c r="R14" i="35"/>
  <c r="R19" i="35" s="1"/>
  <c r="R20" i="35" s="1"/>
  <c r="T39" i="4"/>
  <c r="M14" i="35"/>
  <c r="M19" i="35" s="1"/>
  <c r="M20" i="35" s="1"/>
  <c r="P39" i="4"/>
  <c r="P44" i="4" s="1"/>
  <c r="I14" i="35"/>
  <c r="I19" i="35" s="1"/>
  <c r="I20" i="35" s="1"/>
  <c r="U39" i="4"/>
  <c r="N14" i="35"/>
  <c r="N19" i="35" s="1"/>
  <c r="N20" i="35" s="1"/>
  <c r="W39" i="4"/>
  <c r="W44" i="4" s="1"/>
  <c r="P14" i="35"/>
  <c r="P19" i="35" s="1"/>
  <c r="P20" i="35" s="1"/>
  <c r="Z39" i="4"/>
  <c r="Z44" i="4" s="1"/>
  <c r="S14" i="35"/>
  <c r="S19" i="35" s="1"/>
  <c r="S20" i="35" s="1"/>
  <c r="S39" i="4"/>
  <c r="L14" i="35"/>
  <c r="L19" i="35" s="1"/>
  <c r="L20" i="35" s="1"/>
  <c r="V39" i="4"/>
  <c r="O14" i="35"/>
  <c r="O19" i="35" s="1"/>
  <c r="O20" i="35" s="1"/>
  <c r="Q39" i="4"/>
  <c r="Q44" i="4" s="1"/>
  <c r="O36" i="22"/>
  <c r="O41" i="22" s="1"/>
  <c r="O43" i="22" s="1"/>
  <c r="AA37" i="4"/>
  <c r="AA39" i="4" s="1"/>
  <c r="O39" i="4"/>
  <c r="AA30" i="22" l="1"/>
  <c r="AA36" i="22" s="1"/>
  <c r="AB39" i="4"/>
  <c r="R40" i="4"/>
  <c r="R44" i="4"/>
  <c r="R45" i="4" s="1"/>
  <c r="X40" i="4"/>
  <c r="X44" i="4"/>
  <c r="X45" i="4" s="1"/>
  <c r="V40" i="4"/>
  <c r="V44" i="4"/>
  <c r="V46" i="4" s="1"/>
  <c r="T41" i="4"/>
  <c r="T44" i="4"/>
  <c r="T46" i="4" s="1"/>
  <c r="S41" i="4"/>
  <c r="S44" i="4"/>
  <c r="S45" i="4" s="1"/>
  <c r="U40" i="4"/>
  <c r="U44" i="4"/>
  <c r="U45" i="4" s="1"/>
  <c r="Y41" i="4"/>
  <c r="Y44" i="4"/>
  <c r="Y45" i="4" s="1"/>
  <c r="P40" i="4"/>
  <c r="P41" i="4"/>
  <c r="T33" i="35"/>
  <c r="T38" i="35" s="1"/>
  <c r="T39" i="35" s="1"/>
  <c r="S40" i="4"/>
  <c r="Z40" i="4"/>
  <c r="U41" i="4"/>
  <c r="T40" i="4"/>
  <c r="Y40" i="4"/>
  <c r="W40" i="4"/>
  <c r="V41" i="4"/>
  <c r="X41" i="4"/>
  <c r="Z41" i="4"/>
  <c r="P4" i="22"/>
  <c r="W41" i="4"/>
  <c r="R41" i="4"/>
  <c r="T14" i="35"/>
  <c r="T19" i="35" s="1"/>
  <c r="T20" i="35" s="1"/>
  <c r="P46" i="4"/>
  <c r="P45" i="4"/>
  <c r="O44" i="4"/>
  <c r="O41" i="4"/>
  <c r="O40" i="4"/>
  <c r="Q41" i="4"/>
  <c r="Q40" i="4"/>
  <c r="Z45" i="4"/>
  <c r="Z46" i="4"/>
  <c r="AA41" i="4"/>
  <c r="AA44" i="4"/>
  <c r="AA40" i="4"/>
  <c r="W45" i="4"/>
  <c r="W46" i="4"/>
  <c r="P43" i="22" l="1"/>
  <c r="Q4" i="22" s="1"/>
  <c r="AB44" i="4"/>
  <c r="R46" i="4"/>
  <c r="X46" i="4"/>
  <c r="S46" i="4"/>
  <c r="Y46" i="4"/>
  <c r="U46" i="4"/>
  <c r="V45" i="4"/>
  <c r="T45" i="4"/>
  <c r="AA45" i="4"/>
  <c r="AA46" i="4"/>
  <c r="O46" i="4"/>
  <c r="O45" i="4"/>
  <c r="Q46" i="4"/>
  <c r="Q45" i="4"/>
  <c r="AB40" i="4"/>
  <c r="AB41" i="4"/>
  <c r="Q43" i="22" l="1"/>
  <c r="R4" i="22" s="1"/>
  <c r="AB45" i="4"/>
  <c r="AB46" i="4"/>
  <c r="R43" i="22" l="1"/>
  <c r="S4" i="22" s="1"/>
  <c r="S43" i="22" s="1"/>
  <c r="T4" i="22" l="1"/>
  <c r="T43" i="22" s="1"/>
  <c r="AA41" i="22"/>
  <c r="U4" i="22" l="1"/>
  <c r="U43" i="22" s="1"/>
  <c r="V4" i="22" l="1"/>
  <c r="V43" i="22" s="1"/>
  <c r="W4" i="22" l="1"/>
  <c r="W43" i="22" s="1"/>
  <c r="X4" i="22" l="1"/>
  <c r="X43" i="22" l="1"/>
  <c r="Y4" i="22" s="1"/>
  <c r="Y43" i="22" l="1"/>
  <c r="Z4" i="22" s="1"/>
  <c r="AA12" i="22" l="1"/>
  <c r="Z43" i="22"/>
  <c r="L4" i="37" l="1"/>
  <c r="L6" i="37" s="1"/>
  <c r="L17" i="37" s="1"/>
  <c r="L28" i="37" s="1"/>
  <c r="L29" i="37" s="1"/>
  <c r="L30" i="37" s="1"/>
</calcChain>
</file>

<file path=xl/sharedStrings.xml><?xml version="1.0" encoding="utf-8"?>
<sst xmlns="http://schemas.openxmlformats.org/spreadsheetml/2006/main" count="278" uniqueCount="168">
  <si>
    <t>TOTAL</t>
  </si>
  <si>
    <t>Gross Sales</t>
  </si>
  <si>
    <t>Operating Expenses</t>
  </si>
  <si>
    <t>Employees</t>
  </si>
  <si>
    <t>Payroll Taxes</t>
  </si>
  <si>
    <t>Professional Services</t>
  </si>
  <si>
    <t>Advertising &amp; Promotion</t>
  </si>
  <si>
    <t>Rent</t>
  </si>
  <si>
    <t>Insurance</t>
  </si>
  <si>
    <t>Telephone/Internet</t>
  </si>
  <si>
    <t>Utilities</t>
  </si>
  <si>
    <t>Travel</t>
  </si>
  <si>
    <t>Entertainment</t>
  </si>
  <si>
    <t>Supplies</t>
  </si>
  <si>
    <t>Repairs &amp; Maintenance</t>
  </si>
  <si>
    <t>Equipment</t>
  </si>
  <si>
    <t>ASSETS</t>
  </si>
  <si>
    <t>Current Assets</t>
  </si>
  <si>
    <t>Cash</t>
  </si>
  <si>
    <t>Inventory</t>
  </si>
  <si>
    <t>Total Current Assets</t>
  </si>
  <si>
    <t>Total Fixed Assets</t>
  </si>
  <si>
    <t>Other Assets</t>
  </si>
  <si>
    <t>TOTAL ASSETS</t>
  </si>
  <si>
    <t>LIABILITIES</t>
  </si>
  <si>
    <t>Current Liabilities</t>
  </si>
  <si>
    <t>Total Current Liabilities</t>
  </si>
  <si>
    <t>Long-Term Liabilities</t>
  </si>
  <si>
    <t>Total Long-Term Liabilities</t>
  </si>
  <si>
    <t>Paid-In Capital</t>
  </si>
  <si>
    <t>SOURCES AND USES OF FUNDS</t>
  </si>
  <si>
    <t>Sources of Funds</t>
  </si>
  <si>
    <t>Uses of Funds</t>
  </si>
  <si>
    <t>INCOME</t>
  </si>
  <si>
    <t>EXPENSES</t>
  </si>
  <si>
    <t>Equity Financing</t>
  </si>
  <si>
    <t>Debt Financing</t>
  </si>
  <si>
    <t>Bank Loan</t>
  </si>
  <si>
    <t>Leasehold Improvements</t>
  </si>
  <si>
    <t>Professional Fees</t>
  </si>
  <si>
    <t>Advertising</t>
  </si>
  <si>
    <t>Total Funds</t>
  </si>
  <si>
    <t>Bank Debt</t>
  </si>
  <si>
    <t>Financing Expenses</t>
  </si>
  <si>
    <t>Average</t>
  </si>
  <si>
    <t>Furniture &amp; Fixtures</t>
  </si>
  <si>
    <t>Net Equity</t>
  </si>
  <si>
    <t>Total Equity</t>
  </si>
  <si>
    <t>TOTAL LIABILITIES AND NET EQUITY</t>
  </si>
  <si>
    <t>Beginning Balance</t>
  </si>
  <si>
    <t>Interest</t>
  </si>
  <si>
    <t>Current Debt</t>
  </si>
  <si>
    <t>Fixed Assets</t>
  </si>
  <si>
    <t>Total Other Assets</t>
  </si>
  <si>
    <t>UI &amp; Workmen's Comp</t>
  </si>
  <si>
    <t>As % of Gross Sales</t>
  </si>
  <si>
    <t>Employees' Hourly Rate</t>
  </si>
  <si>
    <t>Loan amount</t>
  </si>
  <si>
    <t>Annual interest rate</t>
  </si>
  <si>
    <t>Loan period in years</t>
  </si>
  <si>
    <t>Start date of loan</t>
  </si>
  <si>
    <t>Monthly payment</t>
  </si>
  <si>
    <t>Number of payments</t>
  </si>
  <si>
    <t>Total interest</t>
  </si>
  <si>
    <t>Total cost of loan</t>
  </si>
  <si>
    <t>No.</t>
  </si>
  <si>
    <t>Payment Date</t>
  </si>
  <si>
    <t>Payment</t>
  </si>
  <si>
    <t>Principal</t>
  </si>
  <si>
    <t>Ending Balance</t>
  </si>
  <si>
    <t>Common Interests (Principals)</t>
  </si>
  <si>
    <t>Payroll Service</t>
  </si>
  <si>
    <t>Accountant</t>
  </si>
  <si>
    <t>Bookkeeper</t>
  </si>
  <si>
    <t>Organizational Costs</t>
  </si>
  <si>
    <t>Utility Deposits</t>
  </si>
  <si>
    <t>Owners' Investment</t>
  </si>
  <si>
    <t>Equity</t>
  </si>
  <si>
    <t>Liabilities</t>
  </si>
  <si>
    <t>Long-term Liabilities</t>
  </si>
  <si>
    <t>Total Equity and Liabilities</t>
  </si>
  <si>
    <t>Total Liabilities</t>
  </si>
  <si>
    <t>ADDITIONAL FUNDING REQUIRED</t>
  </si>
  <si>
    <t>Sales Paid by Credit Card</t>
  </si>
  <si>
    <t>Average Credit Card Surcharge</t>
  </si>
  <si>
    <t>Credit Card Surcharges</t>
  </si>
  <si>
    <t>Depreciation</t>
  </si>
  <si>
    <t>Total Operating Expenses</t>
  </si>
  <si>
    <t>Interest Payments</t>
  </si>
  <si>
    <t>CASH RECEIPTS</t>
  </si>
  <si>
    <t>BEGINNING BALANCE</t>
  </si>
  <si>
    <t>CASH DISBURSEMENTS</t>
  </si>
  <si>
    <t>ENDING BALANCE</t>
  </si>
  <si>
    <t>Loan Principal Payments</t>
  </si>
  <si>
    <t>ASSUMPTIONS</t>
  </si>
  <si>
    <t>TOTAL CASH RECEIPTS</t>
  </si>
  <si>
    <t>TOTAL CASH DISBURSEMENTS</t>
  </si>
  <si>
    <t>Cost of Sales</t>
  </si>
  <si>
    <t>Cost of Goods Sold</t>
  </si>
  <si>
    <t>As % of Gross Profit</t>
  </si>
  <si>
    <t>GROSS PROFIT</t>
  </si>
  <si>
    <t>TOTAL EXPENSES</t>
  </si>
  <si>
    <t>NET PROFIT</t>
  </si>
  <si>
    <t>Utility Deposits &amp; Prepaid Rent</t>
  </si>
  <si>
    <t>Loan Amount</t>
  </si>
  <si>
    <t>Year 1</t>
  </si>
  <si>
    <t>Year2</t>
  </si>
  <si>
    <t>Year 2</t>
  </si>
  <si>
    <t>Operating Inflows</t>
  </si>
  <si>
    <t>Financing Inflows</t>
  </si>
  <si>
    <t>Gross Wages</t>
  </si>
  <si>
    <t>Variable Costs</t>
  </si>
  <si>
    <t>Margin</t>
  </si>
  <si>
    <t>COGS</t>
  </si>
  <si>
    <t>Selling Expenses</t>
  </si>
  <si>
    <t>Fixed Costs</t>
  </si>
  <si>
    <t>Breakeven Point</t>
  </si>
  <si>
    <t>Average Price/Unit</t>
  </si>
  <si>
    <t>Sales</t>
  </si>
  <si>
    <t>Units</t>
  </si>
  <si>
    <t>Retained Earnings</t>
  </si>
  <si>
    <t>Accumulated Depreciation</t>
  </si>
  <si>
    <t>Average Cost of Goods Sold</t>
  </si>
  <si>
    <t>Loan period (years)</t>
  </si>
  <si>
    <t>BREAKEVEN ANALYSIS</t>
  </si>
  <si>
    <t>LOAN CALCULATOR</t>
  </si>
  <si>
    <t>Subitem 1</t>
  </si>
  <si>
    <t>Subitem 2</t>
  </si>
  <si>
    <t>Subitem 3</t>
  </si>
  <si>
    <t>Subitem 4</t>
  </si>
  <si>
    <t>Subitem 5</t>
  </si>
  <si>
    <t>Subitem 6</t>
  </si>
  <si>
    <t>Subitem 7</t>
  </si>
  <si>
    <t>Owners' Compensation</t>
  </si>
  <si>
    <t>Template Start Date</t>
  </si>
  <si>
    <t>FUNDING REQUIREMENTS</t>
  </si>
  <si>
    <t>Non-Recurring Expenses</t>
  </si>
  <si>
    <t>Total Non-Recurring Expenses</t>
  </si>
  <si>
    <t>Total Fixed Costs</t>
  </si>
  <si>
    <t>Total Funding Requirements</t>
  </si>
  <si>
    <t>FUNDING PLAN</t>
  </si>
  <si>
    <t>Utility and Rent Deposits</t>
  </si>
  <si>
    <t>Furniture, Fixtures &amp; Equipment</t>
  </si>
  <si>
    <t>Rent Deposits</t>
  </si>
  <si>
    <t>Working Capital</t>
  </si>
  <si>
    <t>Investors</t>
  </si>
  <si>
    <t>Investor Money</t>
  </si>
  <si>
    <t>Accountant (Quarterly)</t>
  </si>
  <si>
    <t>Bookkeeper (Monthly)</t>
  </si>
  <si>
    <t>Pre-Opening Operating Expenses</t>
  </si>
  <si>
    <t>Total Revenue</t>
  </si>
  <si>
    <t>Capital Costs</t>
  </si>
  <si>
    <t>BALANCE SHEET 12/31/2026</t>
  </si>
  <si>
    <t>January</t>
  </si>
  <si>
    <t>February</t>
  </si>
  <si>
    <t>March</t>
  </si>
  <si>
    <t>April</t>
  </si>
  <si>
    <t>May</t>
  </si>
  <si>
    <t xml:space="preserve">June </t>
  </si>
  <si>
    <t>July</t>
  </si>
  <si>
    <t xml:space="preserve">August </t>
  </si>
  <si>
    <t>September</t>
  </si>
  <si>
    <t>October</t>
  </si>
  <si>
    <t xml:space="preserve">November </t>
  </si>
  <si>
    <t>December</t>
  </si>
  <si>
    <t xml:space="preserve">TOTAL </t>
  </si>
  <si>
    <t>INCOME STATEMENT YEAR 1</t>
  </si>
  <si>
    <t>CASH FLOW STATEMENT YEAR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</si>
</sst>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\ ;\(&quot;$&quot;#,##0\)"/>
    <numFmt numFmtId="167" formatCode="mm/dd/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24"/>
      <name val="Geneva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theme="4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20"/>
      </left>
      <right/>
      <top/>
      <bottom/>
      <diagonal/>
    </border>
    <border>
      <left/>
      <right style="thin">
        <color indexed="20"/>
      </right>
      <top/>
      <bottom/>
      <diagonal/>
    </border>
    <border>
      <left style="thin">
        <color indexed="20"/>
      </left>
      <right/>
      <top/>
      <bottom style="thin">
        <color indexed="20"/>
      </bottom>
      <diagonal/>
    </border>
    <border>
      <left/>
      <right/>
      <top/>
      <bottom style="thin">
        <color indexed="20"/>
      </bottom>
      <diagonal/>
    </border>
    <border>
      <left/>
      <right style="thin">
        <color indexed="20"/>
      </right>
      <top/>
      <bottom style="thin">
        <color indexed="2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195">
    <xf numFmtId="0" fontId="0" fillId="0" borderId="0" xfId="0"/>
    <xf numFmtId="164" fontId="10" fillId="0" borderId="0" xfId="2" applyNumberFormat="1" applyFont="1" applyAlignment="1">
      <alignment vertical="center"/>
    </xf>
    <xf numFmtId="0" fontId="10" fillId="0" borderId="0" xfId="4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2" applyNumberFormat="1" applyFont="1" applyBorder="1" applyAlignment="1">
      <alignment vertical="center"/>
    </xf>
    <xf numFmtId="44" fontId="7" fillId="0" borderId="0" xfId="0" applyNumberFormat="1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11" fillId="0" borderId="0" xfId="0" applyFont="1" applyAlignment="1">
      <alignment vertical="center"/>
    </xf>
    <xf numFmtId="9" fontId="12" fillId="0" borderId="0" xfId="3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11" applyFont="1" applyAlignment="1">
      <alignment horizontal="center" vertical="center"/>
    </xf>
    <xf numFmtId="0" fontId="7" fillId="0" borderId="7" xfId="0" applyFont="1" applyBorder="1" applyAlignment="1">
      <alignment vertical="center"/>
    </xf>
    <xf numFmtId="164" fontId="7" fillId="0" borderId="7" xfId="2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165" fontId="7" fillId="0" borderId="9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65" fontId="7" fillId="0" borderId="7" xfId="1" applyNumberFormat="1" applyFont="1" applyBorder="1" applyAlignment="1">
      <alignment vertical="center"/>
    </xf>
    <xf numFmtId="165" fontId="7" fillId="0" borderId="11" xfId="1" applyNumberFormat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/>
    <xf numFmtId="164" fontId="7" fillId="0" borderId="0" xfId="2" applyNumberFormat="1" applyFont="1"/>
    <xf numFmtId="9" fontId="7" fillId="0" borderId="0" xfId="3" applyFont="1"/>
    <xf numFmtId="165" fontId="7" fillId="0" borderId="0" xfId="1" applyNumberFormat="1" applyFont="1"/>
    <xf numFmtId="9" fontId="7" fillId="0" borderId="0" xfId="3" applyFont="1" applyBorder="1" applyAlignment="1">
      <alignment vertical="center"/>
    </xf>
    <xf numFmtId="164" fontId="10" fillId="0" borderId="0" xfId="4" applyNumberFormat="1" applyFont="1" applyAlignment="1">
      <alignment vertical="center"/>
    </xf>
    <xf numFmtId="0" fontId="5" fillId="2" borderId="13" xfId="0" applyFont="1" applyFill="1" applyBorder="1" applyAlignment="1">
      <alignment vertical="center"/>
    </xf>
    <xf numFmtId="164" fontId="7" fillId="0" borderId="9" xfId="2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64" fontId="7" fillId="0" borderId="11" xfId="2" applyNumberFormat="1" applyFont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8" borderId="8" xfId="0" applyFont="1" applyFill="1" applyBorder="1" applyAlignment="1">
      <alignment vertical="center"/>
    </xf>
    <xf numFmtId="0" fontId="5" fillId="8" borderId="0" xfId="0" applyFont="1" applyFill="1" applyAlignment="1">
      <alignment vertical="center"/>
    </xf>
    <xf numFmtId="0" fontId="5" fillId="8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10" fillId="0" borderId="0" xfId="11" applyFont="1" applyAlignment="1">
      <alignment vertical="center"/>
    </xf>
    <xf numFmtId="0" fontId="10" fillId="0" borderId="8" xfId="11" applyFont="1" applyBorder="1" applyAlignment="1">
      <alignment vertical="center"/>
    </xf>
    <xf numFmtId="0" fontId="14" fillId="0" borderId="0" xfId="11" applyFont="1" applyAlignment="1">
      <alignment horizontal="left" vertical="center"/>
    </xf>
    <xf numFmtId="0" fontId="10" fillId="0" borderId="9" xfId="11" applyFont="1" applyBorder="1" applyAlignment="1">
      <alignment vertical="center"/>
    </xf>
    <xf numFmtId="0" fontId="10" fillId="0" borderId="0" xfId="11" applyFont="1" applyAlignment="1">
      <alignment horizontal="center" vertical="center"/>
    </xf>
    <xf numFmtId="0" fontId="10" fillId="0" borderId="0" xfId="11" applyFont="1" applyAlignment="1">
      <alignment horizontal="left" vertical="center"/>
    </xf>
    <xf numFmtId="44" fontId="10" fillId="0" borderId="0" xfId="11" applyNumberFormat="1" applyFont="1" applyAlignment="1">
      <alignment horizontal="right" vertical="center"/>
    </xf>
    <xf numFmtId="10" fontId="10" fillId="0" borderId="0" xfId="3" applyNumberFormat="1" applyFont="1" applyFill="1" applyBorder="1" applyAlignment="1">
      <alignment horizontal="right" vertical="center"/>
    </xf>
    <xf numFmtId="165" fontId="10" fillId="0" borderId="0" xfId="1" applyNumberFormat="1" applyFont="1" applyFill="1" applyBorder="1" applyAlignment="1">
      <alignment horizontal="right" vertical="center"/>
    </xf>
    <xf numFmtId="14" fontId="10" fillId="0" borderId="0" xfId="11" applyNumberFormat="1" applyFont="1" applyAlignment="1">
      <alignment horizontal="right" vertical="center"/>
    </xf>
    <xf numFmtId="0" fontId="10" fillId="0" borderId="8" xfId="11" applyFont="1" applyBorder="1" applyAlignment="1">
      <alignment horizontal="center" vertical="center" wrapText="1"/>
    </xf>
    <xf numFmtId="0" fontId="9" fillId="0" borderId="0" xfId="11" applyFont="1" applyAlignment="1">
      <alignment horizontal="center" vertical="center" wrapText="1"/>
    </xf>
    <xf numFmtId="0" fontId="10" fillId="0" borderId="9" xfId="11" applyFont="1" applyBorder="1" applyAlignment="1">
      <alignment horizontal="center" vertical="center" wrapText="1"/>
    </xf>
    <xf numFmtId="0" fontId="10" fillId="0" borderId="0" xfId="11" applyFont="1" applyAlignment="1">
      <alignment horizontal="center" vertical="center" wrapText="1"/>
    </xf>
    <xf numFmtId="0" fontId="10" fillId="0" borderId="8" xfId="11" applyFont="1" applyBorder="1" applyAlignment="1">
      <alignment vertical="center" wrapText="1"/>
    </xf>
    <xf numFmtId="44" fontId="10" fillId="0" borderId="0" xfId="12" applyFont="1" applyFill="1" applyBorder="1" applyAlignment="1">
      <alignment horizontal="right" vertical="center"/>
    </xf>
    <xf numFmtId="0" fontId="10" fillId="0" borderId="9" xfId="11" applyFont="1" applyBorder="1" applyAlignment="1">
      <alignment vertical="center" wrapText="1"/>
    </xf>
    <xf numFmtId="0" fontId="10" fillId="0" borderId="0" xfId="11" applyFont="1" applyAlignment="1">
      <alignment vertical="center" wrapText="1"/>
    </xf>
    <xf numFmtId="44" fontId="10" fillId="0" borderId="0" xfId="11" applyNumberFormat="1" applyFont="1" applyAlignment="1">
      <alignment vertical="center" wrapText="1"/>
    </xf>
    <xf numFmtId="0" fontId="10" fillId="0" borderId="10" xfId="11" applyFont="1" applyBorder="1" applyAlignment="1">
      <alignment vertical="center"/>
    </xf>
    <xf numFmtId="14" fontId="10" fillId="0" borderId="7" xfId="11" applyNumberFormat="1" applyFont="1" applyBorder="1" applyAlignment="1">
      <alignment horizontal="right" vertical="center"/>
    </xf>
    <xf numFmtId="44" fontId="10" fillId="0" borderId="7" xfId="12" applyFont="1" applyFill="1" applyBorder="1" applyAlignment="1">
      <alignment horizontal="right" vertical="center"/>
    </xf>
    <xf numFmtId="0" fontId="10" fillId="0" borderId="11" xfId="11" applyFont="1" applyBorder="1" applyAlignment="1">
      <alignment vertical="center"/>
    </xf>
    <xf numFmtId="44" fontId="10" fillId="0" borderId="3" xfId="12" applyFont="1" applyFill="1" applyBorder="1" applyAlignment="1">
      <alignment horizontal="right" vertical="center"/>
    </xf>
    <xf numFmtId="14" fontId="10" fillId="0" borderId="5" xfId="11" applyNumberFormat="1" applyFont="1" applyBorder="1" applyAlignment="1">
      <alignment horizontal="right" vertical="center"/>
    </xf>
    <xf numFmtId="44" fontId="10" fillId="0" borderId="6" xfId="12" applyFont="1" applyFill="1" applyBorder="1" applyAlignment="1">
      <alignment horizontal="right" vertical="center"/>
    </xf>
    <xf numFmtId="44" fontId="10" fillId="0" borderId="0" xfId="11" applyNumberFormat="1" applyFont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1" fontId="10" fillId="0" borderId="0" xfId="11" applyNumberFormat="1" applyFont="1" applyAlignment="1">
      <alignment horizontal="center" vertical="center"/>
    </xf>
    <xf numFmtId="1" fontId="10" fillId="0" borderId="7" xfId="11" applyNumberFormat="1" applyFont="1" applyBorder="1" applyAlignment="1">
      <alignment horizontal="center" vertical="center"/>
    </xf>
    <xf numFmtId="1" fontId="10" fillId="0" borderId="2" xfId="11" applyNumberFormat="1" applyFont="1" applyBorder="1" applyAlignment="1">
      <alignment horizontal="center" vertical="center"/>
    </xf>
    <xf numFmtId="0" fontId="10" fillId="0" borderId="2" xfId="11" applyFont="1" applyBorder="1" applyAlignment="1">
      <alignment horizontal="center" vertical="center"/>
    </xf>
    <xf numFmtId="0" fontId="10" fillId="0" borderId="4" xfId="11" applyFont="1" applyBorder="1" applyAlignment="1">
      <alignment horizontal="center" vertical="center"/>
    </xf>
    <xf numFmtId="3" fontId="5" fillId="8" borderId="0" xfId="0" applyNumberFormat="1" applyFont="1" applyFill="1" applyAlignment="1">
      <alignment horizontal="center" vertical="center"/>
    </xf>
    <xf numFmtId="0" fontId="15" fillId="2" borderId="13" xfId="0" applyFont="1" applyFill="1" applyBorder="1" applyAlignment="1">
      <alignment vertical="center"/>
    </xf>
    <xf numFmtId="0" fontId="17" fillId="2" borderId="14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164" fontId="0" fillId="9" borderId="9" xfId="2" applyNumberFormat="1" applyFont="1" applyFill="1" applyBorder="1" applyAlignment="1">
      <alignment vertical="center"/>
    </xf>
    <xf numFmtId="164" fontId="0" fillId="0" borderId="9" xfId="2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164" fontId="17" fillId="2" borderId="15" xfId="2" applyNumberFormat="1" applyFont="1" applyFill="1" applyBorder="1" applyAlignment="1">
      <alignment vertical="center"/>
    </xf>
    <xf numFmtId="0" fontId="16" fillId="3" borderId="8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164" fontId="0" fillId="3" borderId="9" xfId="2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0" fillId="0" borderId="0" xfId="2" applyNumberFormat="1" applyFont="1" applyBorder="1" applyAlignment="1">
      <alignment vertical="center"/>
    </xf>
    <xf numFmtId="0" fontId="16" fillId="7" borderId="8" xfId="0" applyFont="1" applyFill="1" applyBorder="1" applyAlignment="1">
      <alignment vertical="center"/>
    </xf>
    <xf numFmtId="0" fontId="0" fillId="7" borderId="0" xfId="0" applyFill="1" applyAlignment="1">
      <alignment vertical="center"/>
    </xf>
    <xf numFmtId="164" fontId="16" fillId="7" borderId="9" xfId="2" applyNumberFormat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164" fontId="16" fillId="0" borderId="9" xfId="2" applyNumberFormat="1" applyFont="1" applyFill="1" applyBorder="1" applyAlignment="1">
      <alignment vertical="center"/>
    </xf>
    <xf numFmtId="164" fontId="0" fillId="9" borderId="0" xfId="2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15" fillId="5" borderId="8" xfId="0" applyFont="1" applyFill="1" applyBorder="1" applyAlignment="1">
      <alignment vertical="center"/>
    </xf>
    <xf numFmtId="0" fontId="17" fillId="5" borderId="0" xfId="0" applyFont="1" applyFill="1" applyAlignment="1">
      <alignment vertical="center"/>
    </xf>
    <xf numFmtId="164" fontId="15" fillId="5" borderId="9" xfId="2" applyNumberFormat="1" applyFont="1" applyFill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15" fillId="0" borderId="9" xfId="2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164" fontId="17" fillId="2" borderId="9" xfId="2" applyNumberFormat="1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164" fontId="20" fillId="3" borderId="9" xfId="2" applyNumberFormat="1" applyFont="1" applyFill="1" applyBorder="1" applyAlignment="1">
      <alignment vertical="center"/>
    </xf>
    <xf numFmtId="164" fontId="0" fillId="7" borderId="9" xfId="2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44" fontId="15" fillId="2" borderId="11" xfId="2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164" fontId="15" fillId="2" borderId="15" xfId="2" applyNumberFormat="1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164" fontId="16" fillId="3" borderId="9" xfId="2" applyNumberFormat="1" applyFont="1" applyFill="1" applyBorder="1" applyAlignment="1">
      <alignment vertical="center"/>
    </xf>
    <xf numFmtId="0" fontId="21" fillId="4" borderId="8" xfId="4" applyFont="1" applyFill="1" applyBorder="1" applyAlignment="1">
      <alignment vertical="center"/>
    </xf>
    <xf numFmtId="0" fontId="18" fillId="4" borderId="0" xfId="4" applyFont="1" applyFill="1" applyAlignment="1">
      <alignment vertical="center"/>
    </xf>
    <xf numFmtId="164" fontId="18" fillId="4" borderId="9" xfId="2" applyNumberFormat="1" applyFont="1" applyFill="1" applyBorder="1" applyAlignment="1">
      <alignment vertical="center"/>
    </xf>
    <xf numFmtId="0" fontId="18" fillId="0" borderId="8" xfId="4" applyFont="1" applyBorder="1" applyAlignment="1">
      <alignment vertical="center"/>
    </xf>
    <xf numFmtId="0" fontId="18" fillId="0" borderId="0" xfId="4" applyFont="1" applyAlignment="1">
      <alignment vertical="center"/>
    </xf>
    <xf numFmtId="164" fontId="18" fillId="0" borderId="9" xfId="2" applyNumberFormat="1" applyFont="1" applyBorder="1" applyAlignment="1">
      <alignment vertical="center"/>
    </xf>
    <xf numFmtId="0" fontId="21" fillId="6" borderId="8" xfId="4" applyFont="1" applyFill="1" applyBorder="1" applyAlignment="1">
      <alignment vertical="center"/>
    </xf>
    <xf numFmtId="0" fontId="18" fillId="6" borderId="0" xfId="4" applyFont="1" applyFill="1" applyAlignment="1">
      <alignment vertical="center"/>
    </xf>
    <xf numFmtId="164" fontId="18" fillId="6" borderId="9" xfId="2" applyNumberFormat="1" applyFont="1" applyFill="1" applyBorder="1" applyAlignment="1">
      <alignment vertical="center"/>
    </xf>
    <xf numFmtId="0" fontId="21" fillId="6" borderId="0" xfId="4" applyFont="1" applyFill="1" applyAlignment="1">
      <alignment vertical="center"/>
    </xf>
    <xf numFmtId="164" fontId="21" fillId="6" borderId="9" xfId="2" applyNumberFormat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164" fontId="15" fillId="2" borderId="9" xfId="2" applyNumberFormat="1" applyFont="1" applyFill="1" applyBorder="1" applyAlignment="1">
      <alignment vertical="center"/>
    </xf>
    <xf numFmtId="0" fontId="21" fillId="4" borderId="0" xfId="4" applyFont="1" applyFill="1" applyAlignment="1">
      <alignment vertical="center"/>
    </xf>
    <xf numFmtId="164" fontId="21" fillId="4" borderId="9" xfId="2" applyNumberFormat="1" applyFont="1" applyFill="1" applyBorder="1" applyAlignment="1">
      <alignment vertical="center"/>
    </xf>
    <xf numFmtId="0" fontId="21" fillId="0" borderId="0" xfId="4" applyFont="1" applyAlignment="1">
      <alignment vertical="center"/>
    </xf>
    <xf numFmtId="164" fontId="15" fillId="2" borderId="11" xfId="2" applyNumberFormat="1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164" fontId="0" fillId="0" borderId="11" xfId="2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2" applyNumberFormat="1" applyFont="1" applyBorder="1" applyAlignment="1">
      <alignment vertical="center"/>
    </xf>
    <xf numFmtId="164" fontId="0" fillId="0" borderId="7" xfId="2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16" fillId="0" borderId="0" xfId="0" applyNumberFormat="1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16" fillId="0" borderId="0" xfId="2" applyNumberFormat="1" applyFont="1" applyBorder="1" applyAlignment="1">
      <alignment horizontal="center" vertical="center"/>
    </xf>
    <xf numFmtId="164" fontId="22" fillId="0" borderId="9" xfId="2" applyNumberFormat="1" applyFont="1" applyBorder="1" applyAlignment="1">
      <alignment horizontal="center" vertical="center"/>
    </xf>
    <xf numFmtId="164" fontId="0" fillId="0" borderId="1" xfId="2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9" fontId="23" fillId="0" borderId="0" xfId="3" applyFont="1" applyBorder="1" applyAlignment="1">
      <alignment vertical="center"/>
    </xf>
    <xf numFmtId="9" fontId="22" fillId="0" borderId="9" xfId="3" applyFont="1" applyBorder="1" applyAlignment="1">
      <alignment horizontal="right" vertical="center"/>
    </xf>
    <xf numFmtId="9" fontId="0" fillId="0" borderId="0" xfId="3" applyFont="1" applyBorder="1" applyAlignment="1">
      <alignment vertical="center"/>
    </xf>
    <xf numFmtId="9" fontId="23" fillId="0" borderId="9" xfId="3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9" fontId="23" fillId="0" borderId="7" xfId="3" applyFont="1" applyBorder="1" applyAlignment="1">
      <alignment vertical="center"/>
    </xf>
    <xf numFmtId="9" fontId="23" fillId="0" borderId="11" xfId="3" applyFont="1" applyBorder="1" applyAlignment="1">
      <alignment vertical="center"/>
    </xf>
    <xf numFmtId="9" fontId="22" fillId="0" borderId="0" xfId="3" applyFont="1" applyBorder="1" applyAlignment="1">
      <alignment vertical="center"/>
    </xf>
    <xf numFmtId="9" fontId="22" fillId="0" borderId="9" xfId="3" applyFont="1" applyBorder="1" applyAlignment="1">
      <alignment vertical="center"/>
    </xf>
    <xf numFmtId="164" fontId="16" fillId="0" borderId="9" xfId="2" applyNumberFormat="1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164" fontId="16" fillId="0" borderId="9" xfId="2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0" borderId="16" xfId="2" applyNumberFormat="1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164" fontId="18" fillId="0" borderId="9" xfId="2" applyNumberFormat="1" applyFont="1" applyFill="1" applyBorder="1" applyAlignment="1">
      <alignment vertical="center"/>
    </xf>
    <xf numFmtId="0" fontId="21" fillId="4" borderId="9" xfId="4" applyFont="1" applyFill="1" applyBorder="1" applyAlignment="1">
      <alignment vertical="center"/>
    </xf>
    <xf numFmtId="14" fontId="0" fillId="9" borderId="9" xfId="2" applyNumberFormat="1" applyFont="1" applyFill="1" applyBorder="1" applyAlignment="1" applyProtection="1">
      <alignment horizontal="center" vertical="center"/>
      <protection locked="0"/>
    </xf>
    <xf numFmtId="10" fontId="0" fillId="9" borderId="9" xfId="3" applyNumberFormat="1" applyFont="1" applyFill="1" applyBorder="1" applyAlignment="1" applyProtection="1">
      <alignment vertical="center"/>
      <protection locked="0"/>
    </xf>
    <xf numFmtId="164" fontId="0" fillId="9" borderId="9" xfId="2" applyNumberFormat="1" applyFont="1" applyFill="1" applyBorder="1" applyAlignment="1" applyProtection="1">
      <alignment vertical="center"/>
      <protection locked="0"/>
    </xf>
    <xf numFmtId="44" fontId="0" fillId="9" borderId="9" xfId="2" applyFont="1" applyFill="1" applyBorder="1" applyAlignment="1" applyProtection="1">
      <alignment vertical="center"/>
      <protection locked="0"/>
    </xf>
    <xf numFmtId="10" fontId="0" fillId="9" borderId="11" xfId="3" applyNumberFormat="1" applyFont="1" applyFill="1" applyBorder="1" applyAlignment="1" applyProtection="1">
      <alignment vertical="center"/>
      <protection locked="0"/>
    </xf>
    <xf numFmtId="0" fontId="15" fillId="2" borderId="13" xfId="0" applyFont="1" applyFill="1" applyBorder="1" applyAlignment="1" applyProtection="1">
      <alignment vertical="center"/>
      <protection locked="0"/>
    </xf>
    <xf numFmtId="0" fontId="17" fillId="2" borderId="14" xfId="0" applyFont="1" applyFill="1" applyBorder="1" applyAlignment="1" applyProtection="1">
      <alignment vertical="center"/>
      <protection locked="0"/>
    </xf>
    <xf numFmtId="0" fontId="17" fillId="2" borderId="15" xfId="0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64" fontId="7" fillId="0" borderId="0" xfId="2" applyNumberFormat="1" applyFont="1" applyAlignment="1" applyProtection="1">
      <alignment vertical="center"/>
      <protection locked="0"/>
    </xf>
    <xf numFmtId="0" fontId="18" fillId="0" borderId="8" xfId="11" applyFont="1" applyBorder="1" applyAlignment="1" applyProtection="1">
      <alignment horizontal="left" vertical="center"/>
      <protection locked="0"/>
    </xf>
    <xf numFmtId="0" fontId="18" fillId="0" borderId="0" xfId="11" applyFont="1" applyAlignment="1" applyProtection="1">
      <alignment horizontal="left" vertical="center"/>
      <protection locked="0"/>
    </xf>
    <xf numFmtId="164" fontId="0" fillId="0" borderId="9" xfId="2" applyNumberFormat="1" applyFont="1" applyBorder="1" applyAlignment="1" applyProtection="1">
      <alignment vertical="center"/>
      <protection locked="0"/>
    </xf>
    <xf numFmtId="44" fontId="7" fillId="0" borderId="0" xfId="2" applyFont="1" applyAlignment="1" applyProtection="1">
      <alignment vertical="center"/>
      <protection locked="0"/>
    </xf>
    <xf numFmtId="0" fontId="19" fillId="0" borderId="0" xfId="11" applyFont="1" applyAlignment="1" applyProtection="1">
      <alignment horizontal="left" vertical="center"/>
      <protection locked="0"/>
    </xf>
    <xf numFmtId="10" fontId="7" fillId="0" borderId="0" xfId="3" applyNumberFormat="1" applyFont="1" applyAlignment="1" applyProtection="1">
      <alignment vertical="center"/>
      <protection locked="0"/>
    </xf>
    <xf numFmtId="165" fontId="7" fillId="0" borderId="0" xfId="1" applyNumberFormat="1" applyFont="1" applyAlignment="1" applyProtection="1">
      <alignment vertical="center"/>
      <protection locked="0"/>
    </xf>
    <xf numFmtId="167" fontId="7" fillId="0" borderId="0" xfId="3" applyNumberFormat="1" applyFont="1" applyAlignment="1" applyProtection="1">
      <alignment vertical="center"/>
      <protection locked="0"/>
    </xf>
    <xf numFmtId="10" fontId="0" fillId="0" borderId="9" xfId="3" applyNumberFormat="1" applyFont="1" applyBorder="1" applyAlignment="1" applyProtection="1">
      <alignment vertical="center"/>
      <protection locked="0"/>
    </xf>
    <xf numFmtId="9" fontId="7" fillId="0" borderId="0" xfId="3" applyFont="1" applyAlignment="1" applyProtection="1">
      <alignment vertical="center"/>
      <protection locked="0"/>
    </xf>
    <xf numFmtId="0" fontId="18" fillId="0" borderId="10" xfId="11" applyFont="1" applyBorder="1" applyAlignment="1" applyProtection="1">
      <alignment horizontal="left" vertical="center"/>
      <protection locked="0"/>
    </xf>
    <xf numFmtId="0" fontId="18" fillId="0" borderId="7" xfId="11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9" borderId="9" xfId="2" applyNumberFormat="1" applyFont="1" applyFill="1" applyBorder="1" applyAlignment="1" applyProtection="1">
      <alignment vertical="center"/>
    </xf>
    <xf numFmtId="10" fontId="0" fillId="9" borderId="9" xfId="3" applyNumberFormat="1" applyFont="1" applyFill="1" applyBorder="1" applyAlignment="1" applyProtection="1">
      <alignment vertical="center"/>
    </xf>
    <xf numFmtId="165" fontId="0" fillId="9" borderId="9" xfId="1" applyNumberFormat="1" applyFont="1" applyFill="1" applyBorder="1" applyAlignment="1" applyProtection="1">
      <alignment vertical="center"/>
    </xf>
    <xf numFmtId="167" fontId="0" fillId="9" borderId="9" xfId="3" applyNumberFormat="1" applyFont="1" applyFill="1" applyBorder="1" applyAlignment="1" applyProtection="1">
      <alignment vertical="center"/>
    </xf>
  </cellXfs>
  <cellStyles count="13">
    <cellStyle name="Comma" xfId="1" builtinId="3"/>
    <cellStyle name="Comma 2" xfId="5" xr:uid="{00000000-0005-0000-0000-000001000000}"/>
    <cellStyle name="Comma0" xfId="8" xr:uid="{00000000-0005-0000-0000-000002000000}"/>
    <cellStyle name="Currency" xfId="2" builtinId="4"/>
    <cellStyle name="Currency 2" xfId="7" xr:uid="{00000000-0005-0000-0000-000004000000}"/>
    <cellStyle name="Currency 3" xfId="10" xr:uid="{00000000-0005-0000-0000-000005000000}"/>
    <cellStyle name="Currency 4" xfId="12" xr:uid="{00000000-0005-0000-0000-000006000000}"/>
    <cellStyle name="Currency0" xfId="9" xr:uid="{00000000-0005-0000-0000-000007000000}"/>
    <cellStyle name="Normal" xfId="0" builtinId="0"/>
    <cellStyle name="Normal 2" xfId="4" xr:uid="{00000000-0005-0000-0000-000009000000}"/>
    <cellStyle name="Normal 3" xfId="6" xr:uid="{00000000-0005-0000-0000-00000A000000}"/>
    <cellStyle name="Normal 4" xfId="11" xr:uid="{00000000-0005-0000-0000-00000B000000}"/>
    <cellStyle name="Percent" xfId="3" builtinId="5"/>
  </cellStyles>
  <dxfs count="4"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 style="thin">
          <color indexed="20"/>
        </left>
        <right/>
        <top/>
        <bottom style="thin">
          <color indexed="2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'Breakeven Analysis'!$A$5</c:f>
              <c:strCache>
                <c:ptCount val="1"/>
                <c:pt idx="0">
                  <c:v>Sales</c:v>
                </c:pt>
              </c:strCache>
            </c:strRef>
          </c:tx>
          <c:marker>
            <c:symbol val="none"/>
          </c:marker>
          <c:val>
            <c:numRef>
              <c:f>'Breakeven Analysis'!$H$5:$S$5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0-4D19-B4FB-34B5486F9053}"/>
            </c:ext>
          </c:extLst>
        </c:ser>
        <c:ser>
          <c:idx val="1"/>
          <c:order val="1"/>
          <c:tx>
            <c:strRef>
              <c:f>'Breakeven Analysis'!$A$7</c:f>
              <c:strCache>
                <c:ptCount val="1"/>
                <c:pt idx="0">
                  <c:v>Variable Costs</c:v>
                </c:pt>
              </c:strCache>
            </c:strRef>
          </c:tx>
          <c:marker>
            <c:symbol val="none"/>
          </c:marker>
          <c:val>
            <c:numRef>
              <c:f>'Breakeven Analysis'!$H$10:$S$10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0-4D19-B4FB-34B5486F9053}"/>
            </c:ext>
          </c:extLst>
        </c:ser>
        <c:ser>
          <c:idx val="2"/>
          <c:order val="2"/>
          <c:tx>
            <c:strRef>
              <c:f>'Breakeven Analysis'!$A$14</c:f>
              <c:strCache>
                <c:ptCount val="1"/>
                <c:pt idx="0">
                  <c:v>Fixed Costs</c:v>
                </c:pt>
              </c:strCache>
            </c:strRef>
          </c:tx>
          <c:marker>
            <c:symbol val="none"/>
          </c:marker>
          <c:val>
            <c:numRef>
              <c:f>'Breakeven Analysis'!$H$14:$S$14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C0-4D19-B4FB-34B5486F9053}"/>
            </c:ext>
          </c:extLst>
        </c:ser>
        <c:ser>
          <c:idx val="3"/>
          <c:order val="3"/>
          <c:tx>
            <c:strRef>
              <c:f>'Breakeven Analysis'!$A$37</c:f>
              <c:strCache>
                <c:ptCount val="1"/>
                <c:pt idx="0">
                  <c:v>Breakeven Point</c:v>
                </c:pt>
              </c:strCache>
            </c:strRef>
          </c:tx>
          <c:marker>
            <c:symbol val="none"/>
          </c:marker>
          <c:val>
            <c:numRef>
              <c:f>'Breakeven Analysis'!$H$38:$S$38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C0-4D19-B4FB-34B5486F9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76384"/>
        <c:axId val="132577920"/>
      </c:lineChart>
      <c:catAx>
        <c:axId val="132576384"/>
        <c:scaling>
          <c:orientation val="minMax"/>
        </c:scaling>
        <c:delete val="0"/>
        <c:axPos val="b"/>
        <c:majorTickMark val="out"/>
        <c:minorTickMark val="none"/>
        <c:tickLblPos val="nextTo"/>
        <c:crossAx val="132577920"/>
        <c:crosses val="autoZero"/>
        <c:auto val="1"/>
        <c:lblAlgn val="ctr"/>
        <c:lblOffset val="100"/>
        <c:noMultiLvlLbl val="0"/>
      </c:catAx>
      <c:valAx>
        <c:axId val="132577920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132576384"/>
        <c:crosses val="autoZero"/>
        <c:crossBetween val="between"/>
        <c:dispUnits>
          <c:builtInUnit val="thousands"/>
          <c:dispUnitsLbl/>
        </c:dispUnits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'Breakeven Analysis'!$A$24</c:f>
              <c:strCache>
                <c:ptCount val="1"/>
                <c:pt idx="0">
                  <c:v>Sales</c:v>
                </c:pt>
              </c:strCache>
            </c:strRef>
          </c:tx>
          <c:marker>
            <c:symbol val="none"/>
          </c:marker>
          <c:val>
            <c:numRef>
              <c:f>'Breakeven Analysis'!$H$24:$S$24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C-422E-93A0-FE5F6B1C8E16}"/>
            </c:ext>
          </c:extLst>
        </c:ser>
        <c:ser>
          <c:idx val="1"/>
          <c:order val="1"/>
          <c:tx>
            <c:strRef>
              <c:f>'Breakeven Analysis'!$A$26</c:f>
              <c:strCache>
                <c:ptCount val="1"/>
                <c:pt idx="0">
                  <c:v>Variable Costs</c:v>
                </c:pt>
              </c:strCache>
            </c:strRef>
          </c:tx>
          <c:marker>
            <c:symbol val="none"/>
          </c:marker>
          <c:val>
            <c:numRef>
              <c:f>'Breakeven Analysis'!$H$29:$S$29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C-422E-93A0-FE5F6B1C8E16}"/>
            </c:ext>
          </c:extLst>
        </c:ser>
        <c:ser>
          <c:idx val="2"/>
          <c:order val="2"/>
          <c:tx>
            <c:strRef>
              <c:f>'Breakeven Analysis'!$A$33</c:f>
              <c:strCache>
                <c:ptCount val="1"/>
                <c:pt idx="0">
                  <c:v>Fixed Costs</c:v>
                </c:pt>
              </c:strCache>
            </c:strRef>
          </c:tx>
          <c:marker>
            <c:symbol val="none"/>
          </c:marker>
          <c:val>
            <c:numRef>
              <c:f>'Breakeven Analysis'!$H$33:$S$33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7C-422E-93A0-FE5F6B1C8E16}"/>
            </c:ext>
          </c:extLst>
        </c:ser>
        <c:ser>
          <c:idx val="3"/>
          <c:order val="3"/>
          <c:tx>
            <c:strRef>
              <c:f>'Breakeven Analysis'!$A$37</c:f>
              <c:strCache>
                <c:ptCount val="1"/>
                <c:pt idx="0">
                  <c:v>Breakeven Point</c:v>
                </c:pt>
              </c:strCache>
            </c:strRef>
          </c:tx>
          <c:marker>
            <c:symbol val="none"/>
          </c:marker>
          <c:val>
            <c:numRef>
              <c:f>'Breakeven Analysis'!$H$38:$S$38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7C-422E-93A0-FE5F6B1C8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44192"/>
        <c:axId val="117162368"/>
      </c:lineChart>
      <c:catAx>
        <c:axId val="117144192"/>
        <c:scaling>
          <c:orientation val="minMax"/>
        </c:scaling>
        <c:delete val="0"/>
        <c:axPos val="b"/>
        <c:majorTickMark val="out"/>
        <c:minorTickMark val="none"/>
        <c:tickLblPos val="nextTo"/>
        <c:crossAx val="117162368"/>
        <c:crosses val="autoZero"/>
        <c:auto val="1"/>
        <c:lblAlgn val="ctr"/>
        <c:lblOffset val="100"/>
        <c:noMultiLvlLbl val="0"/>
      </c:catAx>
      <c:valAx>
        <c:axId val="117162368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17144192"/>
        <c:crosses val="autoZero"/>
        <c:crossBetween val="between"/>
        <c:dispUnits>
          <c:builtInUnit val="thousands"/>
          <c:dispUnitsLbl/>
        </c:dispUnits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</xdr:colOff>
      <xdr:row>2</xdr:row>
      <xdr:rowOff>128587</xdr:rowOff>
    </xdr:from>
    <xdr:to>
      <xdr:col>27</xdr:col>
      <xdr:colOff>323850</xdr:colOff>
      <xdr:row>19</xdr:row>
      <xdr:rowOff>18097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</xdr:colOff>
      <xdr:row>21</xdr:row>
      <xdr:rowOff>90487</xdr:rowOff>
    </xdr:from>
    <xdr:to>
      <xdr:col>27</xdr:col>
      <xdr:colOff>333375</xdr:colOff>
      <xdr:row>37</xdr:row>
      <xdr:rowOff>138112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showGridLines="0" zoomScaleNormal="100" workbookViewId="0">
      <selection activeCell="O34" sqref="O34"/>
    </sheetView>
  </sheetViews>
  <sheetFormatPr defaultColWidth="8.90625" defaultRowHeight="14" customHeight="1"/>
  <cols>
    <col min="1" max="14" width="2.6328125" style="174" customWidth="1"/>
    <col min="15" max="15" width="9.08984375" style="177" customWidth="1"/>
    <col min="16" max="16" width="1.6328125" style="177" customWidth="1"/>
    <col min="17" max="16384" width="8.90625" style="174"/>
  </cols>
  <sheetData>
    <row r="1" spans="1:16" ht="14" customHeight="1">
      <c r="A1" s="171" t="s">
        <v>94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3"/>
      <c r="P1" s="174"/>
    </row>
    <row r="2" spans="1:16" ht="14" customHeight="1">
      <c r="A2" s="175" t="s">
        <v>134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66">
        <v>42767</v>
      </c>
    </row>
    <row r="3" spans="1:16" ht="14" customHeight="1">
      <c r="A3" s="175" t="s">
        <v>122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67">
        <v>0</v>
      </c>
    </row>
    <row r="4" spans="1:16" ht="14" customHeight="1">
      <c r="A4" s="178" t="s">
        <v>7</v>
      </c>
      <c r="B4" s="179"/>
      <c r="C4" s="179"/>
      <c r="D4" s="179"/>
      <c r="E4" s="176"/>
      <c r="F4" s="179"/>
      <c r="G4" s="179"/>
      <c r="H4" s="179"/>
      <c r="I4" s="179"/>
      <c r="J4" s="179"/>
      <c r="K4" s="179"/>
      <c r="L4" s="179"/>
      <c r="M4" s="176"/>
      <c r="N4" s="176"/>
      <c r="O4" s="168">
        <v>0</v>
      </c>
    </row>
    <row r="5" spans="1:16" ht="14" customHeight="1">
      <c r="A5" s="178" t="s">
        <v>71</v>
      </c>
      <c r="B5" s="179"/>
      <c r="C5" s="179"/>
      <c r="D5" s="179"/>
      <c r="E5" s="176"/>
      <c r="F5" s="179"/>
      <c r="G5" s="179"/>
      <c r="H5" s="179"/>
      <c r="I5" s="179"/>
      <c r="J5" s="179"/>
      <c r="K5" s="179"/>
      <c r="L5" s="179"/>
      <c r="M5" s="176"/>
      <c r="N5" s="176"/>
      <c r="O5" s="168">
        <v>0</v>
      </c>
    </row>
    <row r="6" spans="1:16" ht="14" customHeight="1">
      <c r="A6" s="178" t="s">
        <v>54</v>
      </c>
      <c r="B6" s="179"/>
      <c r="C6" s="179"/>
      <c r="D6" s="179"/>
      <c r="E6" s="176"/>
      <c r="F6" s="179"/>
      <c r="G6" s="179"/>
      <c r="H6" s="179"/>
      <c r="I6" s="179"/>
      <c r="J6" s="179"/>
      <c r="K6" s="179"/>
      <c r="L6" s="179"/>
      <c r="M6" s="176"/>
      <c r="N6" s="176"/>
      <c r="O6" s="167">
        <v>0</v>
      </c>
    </row>
    <row r="7" spans="1:16" ht="14" customHeight="1">
      <c r="A7" s="178" t="s">
        <v>6</v>
      </c>
      <c r="B7" s="179"/>
      <c r="C7" s="179"/>
      <c r="D7" s="179"/>
      <c r="E7" s="176"/>
      <c r="F7" s="179"/>
      <c r="G7" s="179"/>
      <c r="H7" s="179"/>
      <c r="I7" s="179"/>
      <c r="J7" s="179"/>
      <c r="K7" s="179"/>
      <c r="L7" s="179"/>
      <c r="M7" s="176"/>
      <c r="N7" s="176"/>
      <c r="O7" s="168">
        <v>0</v>
      </c>
    </row>
    <row r="8" spans="1:16" ht="14" customHeight="1">
      <c r="A8" s="178" t="s">
        <v>14</v>
      </c>
      <c r="B8" s="179"/>
      <c r="C8" s="179"/>
      <c r="D8" s="179"/>
      <c r="E8" s="176"/>
      <c r="F8" s="179"/>
      <c r="G8" s="179"/>
      <c r="H8" s="179"/>
      <c r="I8" s="179"/>
      <c r="J8" s="179"/>
      <c r="K8" s="179"/>
      <c r="L8" s="179"/>
      <c r="M8" s="176"/>
      <c r="N8" s="176"/>
      <c r="O8" s="168">
        <v>0</v>
      </c>
    </row>
    <row r="9" spans="1:16" ht="14" customHeight="1">
      <c r="A9" s="178" t="s">
        <v>8</v>
      </c>
      <c r="B9" s="179"/>
      <c r="C9" s="179"/>
      <c r="D9" s="179"/>
      <c r="E9" s="176"/>
      <c r="F9" s="179"/>
      <c r="G9" s="179"/>
      <c r="H9" s="179"/>
      <c r="I9" s="179"/>
      <c r="J9" s="179"/>
      <c r="K9" s="179"/>
      <c r="L9" s="179"/>
      <c r="M9" s="176"/>
      <c r="N9" s="176"/>
      <c r="O9" s="168">
        <v>0</v>
      </c>
    </row>
    <row r="10" spans="1:16" ht="14" customHeight="1">
      <c r="A10" s="178" t="s">
        <v>9</v>
      </c>
      <c r="B10" s="179"/>
      <c r="C10" s="179"/>
      <c r="D10" s="179"/>
      <c r="E10" s="176"/>
      <c r="F10" s="179"/>
      <c r="G10" s="179"/>
      <c r="H10" s="179"/>
      <c r="I10" s="179"/>
      <c r="J10" s="179"/>
      <c r="K10" s="179"/>
      <c r="L10" s="179"/>
      <c r="M10" s="176"/>
      <c r="N10" s="176"/>
      <c r="O10" s="168">
        <v>0</v>
      </c>
    </row>
    <row r="11" spans="1:16" ht="14" customHeight="1">
      <c r="A11" s="178" t="s">
        <v>10</v>
      </c>
      <c r="B11" s="179"/>
      <c r="C11" s="179"/>
      <c r="D11" s="179"/>
      <c r="E11" s="176"/>
      <c r="F11" s="179"/>
      <c r="G11" s="179"/>
      <c r="H11" s="179"/>
      <c r="I11" s="179"/>
      <c r="J11" s="179"/>
      <c r="K11" s="179"/>
      <c r="L11" s="179"/>
      <c r="M11" s="176"/>
      <c r="N11" s="176"/>
      <c r="O11" s="168">
        <v>0</v>
      </c>
    </row>
    <row r="12" spans="1:16" ht="14" customHeight="1">
      <c r="A12" s="178" t="s">
        <v>13</v>
      </c>
      <c r="B12" s="179"/>
      <c r="C12" s="179"/>
      <c r="D12" s="179"/>
      <c r="E12" s="176"/>
      <c r="F12" s="179"/>
      <c r="G12" s="179"/>
      <c r="H12" s="179"/>
      <c r="I12" s="179"/>
      <c r="J12" s="179"/>
      <c r="K12" s="179"/>
      <c r="L12" s="179"/>
      <c r="M12" s="176"/>
      <c r="N12" s="176"/>
      <c r="O12" s="168">
        <v>0</v>
      </c>
    </row>
    <row r="13" spans="1:16" ht="14" customHeight="1">
      <c r="A13" s="178" t="s">
        <v>12</v>
      </c>
      <c r="B13" s="179"/>
      <c r="C13" s="179"/>
      <c r="D13" s="179"/>
      <c r="E13" s="176"/>
      <c r="F13" s="179"/>
      <c r="G13" s="179"/>
      <c r="H13" s="179"/>
      <c r="I13" s="179"/>
      <c r="J13" s="179"/>
      <c r="K13" s="179"/>
      <c r="L13" s="179"/>
      <c r="M13" s="176"/>
      <c r="N13" s="176"/>
      <c r="O13" s="168">
        <v>0</v>
      </c>
    </row>
    <row r="14" spans="1:16" ht="14" customHeight="1">
      <c r="A14" s="178" t="s">
        <v>11</v>
      </c>
      <c r="B14" s="179"/>
      <c r="C14" s="179"/>
      <c r="D14" s="179"/>
      <c r="E14" s="176"/>
      <c r="F14" s="179"/>
      <c r="G14" s="179"/>
      <c r="H14" s="179"/>
      <c r="I14" s="179"/>
      <c r="J14" s="179"/>
      <c r="K14" s="179"/>
      <c r="L14" s="179"/>
      <c r="M14" s="176"/>
      <c r="N14" s="176"/>
      <c r="O14" s="168">
        <v>0</v>
      </c>
    </row>
    <row r="15" spans="1:16" ht="14" customHeight="1">
      <c r="A15" s="178"/>
      <c r="B15" s="179"/>
      <c r="C15" s="179"/>
      <c r="D15" s="179"/>
      <c r="E15" s="176"/>
      <c r="F15" s="179"/>
      <c r="G15" s="179"/>
      <c r="H15" s="179"/>
      <c r="I15" s="179"/>
      <c r="J15" s="179"/>
      <c r="K15" s="179"/>
      <c r="L15" s="179"/>
      <c r="M15" s="176"/>
      <c r="N15" s="176"/>
      <c r="O15" s="180"/>
    </row>
    <row r="16" spans="1:16" ht="14" customHeight="1">
      <c r="A16" s="178" t="s">
        <v>56</v>
      </c>
      <c r="B16" s="179"/>
      <c r="C16" s="179"/>
      <c r="D16" s="179"/>
      <c r="E16" s="176"/>
      <c r="F16" s="179"/>
      <c r="G16" s="179"/>
      <c r="H16" s="179"/>
      <c r="I16" s="179"/>
      <c r="J16" s="179"/>
      <c r="K16" s="179"/>
      <c r="L16" s="179"/>
      <c r="M16" s="176"/>
      <c r="N16" s="176"/>
      <c r="O16" s="180"/>
      <c r="P16" s="181"/>
    </row>
    <row r="17" spans="1:16" ht="14" customHeight="1">
      <c r="A17" s="178"/>
      <c r="B17" s="182" t="s">
        <v>105</v>
      </c>
      <c r="C17" s="182"/>
      <c r="D17" s="182"/>
      <c r="E17" s="176"/>
      <c r="F17" s="182"/>
      <c r="G17" s="182"/>
      <c r="H17" s="182"/>
      <c r="I17" s="182"/>
      <c r="J17" s="182"/>
      <c r="K17" s="182"/>
      <c r="L17" s="182"/>
      <c r="M17" s="176"/>
      <c r="N17" s="176"/>
      <c r="O17" s="169">
        <v>0</v>
      </c>
      <c r="P17" s="181"/>
    </row>
    <row r="18" spans="1:16" ht="14" customHeight="1">
      <c r="A18" s="178"/>
      <c r="B18" s="182" t="s">
        <v>106</v>
      </c>
      <c r="C18" s="182"/>
      <c r="D18" s="182"/>
      <c r="E18" s="176"/>
      <c r="F18" s="182"/>
      <c r="G18" s="182"/>
      <c r="H18" s="182"/>
      <c r="I18" s="182"/>
      <c r="J18" s="182"/>
      <c r="K18" s="182"/>
      <c r="L18" s="182"/>
      <c r="M18" s="176"/>
      <c r="N18" s="176"/>
      <c r="O18" s="169">
        <v>0</v>
      </c>
      <c r="P18" s="181"/>
    </row>
    <row r="19" spans="1:16" ht="14" customHeight="1">
      <c r="A19" s="178" t="s">
        <v>133</v>
      </c>
      <c r="B19" s="179"/>
      <c r="C19" s="179"/>
      <c r="D19" s="179"/>
      <c r="E19" s="176"/>
      <c r="F19" s="179"/>
      <c r="G19" s="179"/>
      <c r="H19" s="179"/>
      <c r="I19" s="179"/>
      <c r="J19" s="179"/>
      <c r="K19" s="179"/>
      <c r="L19" s="179"/>
      <c r="M19" s="176"/>
      <c r="N19" s="176"/>
      <c r="O19" s="168">
        <v>0</v>
      </c>
    </row>
    <row r="20" spans="1:16" ht="14" customHeight="1">
      <c r="A20" s="178"/>
      <c r="B20" s="179"/>
      <c r="C20" s="179"/>
      <c r="D20" s="179"/>
      <c r="E20" s="176"/>
      <c r="F20" s="179"/>
      <c r="G20" s="179"/>
      <c r="H20" s="179"/>
      <c r="I20" s="179"/>
      <c r="J20" s="179"/>
      <c r="K20" s="179"/>
      <c r="L20" s="179"/>
      <c r="M20" s="176"/>
      <c r="N20" s="176"/>
      <c r="O20" s="180"/>
    </row>
    <row r="21" spans="1:16" ht="14" customHeight="1">
      <c r="A21" s="178" t="s">
        <v>146</v>
      </c>
      <c r="B21" s="179"/>
      <c r="C21" s="179"/>
      <c r="D21" s="179"/>
      <c r="E21" s="176"/>
      <c r="F21" s="179"/>
      <c r="G21" s="179"/>
      <c r="H21" s="179"/>
      <c r="I21" s="179"/>
      <c r="J21" s="179"/>
      <c r="K21" s="179"/>
      <c r="L21" s="179"/>
      <c r="M21" s="176"/>
      <c r="N21" s="176"/>
      <c r="O21" s="191">
        <v>0</v>
      </c>
    </row>
    <row r="22" spans="1:16" ht="14" customHeight="1">
      <c r="A22" s="178" t="s">
        <v>76</v>
      </c>
      <c r="B22" s="179"/>
      <c r="C22" s="179"/>
      <c r="D22" s="179"/>
      <c r="E22" s="176"/>
      <c r="F22" s="179"/>
      <c r="G22" s="179"/>
      <c r="H22" s="179"/>
      <c r="I22" s="179"/>
      <c r="J22" s="179"/>
      <c r="K22" s="179"/>
      <c r="L22" s="179"/>
      <c r="M22" s="176"/>
      <c r="N22" s="176"/>
      <c r="O22" s="191">
        <v>0</v>
      </c>
    </row>
    <row r="23" spans="1:16" ht="14" customHeight="1">
      <c r="A23" s="178" t="s">
        <v>104</v>
      </c>
      <c r="B23" s="179"/>
      <c r="C23" s="179"/>
      <c r="D23" s="179"/>
      <c r="E23" s="176"/>
      <c r="F23" s="179"/>
      <c r="G23" s="179"/>
      <c r="H23" s="179"/>
      <c r="I23" s="179"/>
      <c r="J23" s="179"/>
      <c r="K23" s="179"/>
      <c r="L23" s="179"/>
      <c r="M23" s="176"/>
      <c r="N23" s="176"/>
      <c r="O23" s="191">
        <v>0</v>
      </c>
    </row>
    <row r="24" spans="1:16" ht="14" customHeight="1">
      <c r="A24" s="178" t="s">
        <v>58</v>
      </c>
      <c r="B24" s="179"/>
      <c r="C24" s="179"/>
      <c r="D24" s="179"/>
      <c r="E24" s="176"/>
      <c r="F24" s="179"/>
      <c r="G24" s="179"/>
      <c r="H24" s="179"/>
      <c r="I24" s="179"/>
      <c r="J24" s="179"/>
      <c r="K24" s="179"/>
      <c r="L24" s="179"/>
      <c r="M24" s="176"/>
      <c r="N24" s="176"/>
      <c r="O24" s="192">
        <v>0</v>
      </c>
      <c r="P24" s="183"/>
    </row>
    <row r="25" spans="1:16" ht="14" customHeight="1">
      <c r="A25" s="178" t="s">
        <v>123</v>
      </c>
      <c r="B25" s="179"/>
      <c r="C25" s="179"/>
      <c r="D25" s="179"/>
      <c r="E25" s="176"/>
      <c r="F25" s="179"/>
      <c r="G25" s="179"/>
      <c r="H25" s="179"/>
      <c r="I25" s="179"/>
      <c r="J25" s="179"/>
      <c r="K25" s="179"/>
      <c r="L25" s="179"/>
      <c r="M25" s="176"/>
      <c r="N25" s="176"/>
      <c r="O25" s="193">
        <v>0</v>
      </c>
      <c r="P25" s="184"/>
    </row>
    <row r="26" spans="1:16" ht="14" customHeight="1">
      <c r="A26" s="178" t="s">
        <v>60</v>
      </c>
      <c r="B26" s="179"/>
      <c r="C26" s="179"/>
      <c r="D26" s="179"/>
      <c r="E26" s="176"/>
      <c r="F26" s="179"/>
      <c r="G26" s="179"/>
      <c r="H26" s="179"/>
      <c r="I26" s="179"/>
      <c r="J26" s="179"/>
      <c r="K26" s="179"/>
      <c r="L26" s="179"/>
      <c r="M26" s="176"/>
      <c r="N26" s="176"/>
      <c r="O26" s="194">
        <v>0</v>
      </c>
      <c r="P26" s="185"/>
    </row>
    <row r="27" spans="1:16" ht="14" customHeight="1">
      <c r="A27" s="178"/>
      <c r="B27" s="179"/>
      <c r="C27" s="179"/>
      <c r="D27" s="179"/>
      <c r="E27" s="176"/>
      <c r="F27" s="179"/>
      <c r="G27" s="179"/>
      <c r="H27" s="179"/>
      <c r="I27" s="179"/>
      <c r="J27" s="179"/>
      <c r="K27" s="179"/>
      <c r="L27" s="179"/>
      <c r="M27" s="176"/>
      <c r="N27" s="176"/>
      <c r="O27" s="186"/>
      <c r="P27" s="183"/>
    </row>
    <row r="28" spans="1:16" ht="14" customHeight="1">
      <c r="A28" s="178" t="s">
        <v>5</v>
      </c>
      <c r="B28" s="179"/>
      <c r="C28" s="179"/>
      <c r="D28" s="179"/>
      <c r="E28" s="176"/>
      <c r="F28" s="179"/>
      <c r="G28" s="179"/>
      <c r="H28" s="179"/>
      <c r="I28" s="179"/>
      <c r="J28" s="179"/>
      <c r="K28" s="179"/>
      <c r="L28" s="179"/>
      <c r="M28" s="176"/>
      <c r="N28" s="176"/>
      <c r="O28" s="186"/>
      <c r="P28" s="183"/>
    </row>
    <row r="29" spans="1:16" ht="14" customHeight="1">
      <c r="A29" s="178"/>
      <c r="B29" s="182" t="s">
        <v>147</v>
      </c>
      <c r="C29" s="182"/>
      <c r="D29" s="182"/>
      <c r="E29" s="176"/>
      <c r="F29" s="182"/>
      <c r="G29" s="182"/>
      <c r="H29" s="182"/>
      <c r="I29" s="182"/>
      <c r="J29" s="182"/>
      <c r="K29" s="182"/>
      <c r="L29" s="182"/>
      <c r="M29" s="176"/>
      <c r="N29" s="176"/>
      <c r="O29" s="168">
        <v>0</v>
      </c>
    </row>
    <row r="30" spans="1:16" ht="14" customHeight="1">
      <c r="A30" s="178"/>
      <c r="B30" s="182" t="s">
        <v>148</v>
      </c>
      <c r="C30" s="182"/>
      <c r="D30" s="182"/>
      <c r="E30" s="176"/>
      <c r="F30" s="182"/>
      <c r="G30" s="182"/>
      <c r="H30" s="182"/>
      <c r="I30" s="182"/>
      <c r="J30" s="182"/>
      <c r="K30" s="182"/>
      <c r="L30" s="182"/>
      <c r="M30" s="176"/>
      <c r="N30" s="176"/>
      <c r="O30" s="168">
        <v>0</v>
      </c>
    </row>
    <row r="31" spans="1:16" ht="14" customHeight="1">
      <c r="A31" s="178"/>
      <c r="B31" s="179"/>
      <c r="C31" s="179"/>
      <c r="D31" s="179"/>
      <c r="E31" s="176"/>
      <c r="F31" s="179"/>
      <c r="G31" s="179"/>
      <c r="H31" s="179"/>
      <c r="I31" s="179"/>
      <c r="J31" s="179"/>
      <c r="K31" s="179"/>
      <c r="L31" s="179"/>
      <c r="M31" s="176"/>
      <c r="N31" s="176"/>
      <c r="O31" s="180"/>
    </row>
    <row r="32" spans="1:16" ht="14" customHeight="1">
      <c r="A32" s="178" t="s">
        <v>83</v>
      </c>
      <c r="B32" s="179"/>
      <c r="C32" s="179"/>
      <c r="D32" s="179"/>
      <c r="E32" s="176"/>
      <c r="F32" s="179"/>
      <c r="G32" s="179"/>
      <c r="H32" s="179"/>
      <c r="I32" s="179"/>
      <c r="J32" s="179"/>
      <c r="K32" s="179"/>
      <c r="L32" s="179"/>
      <c r="M32" s="176"/>
      <c r="N32" s="176"/>
      <c r="O32" s="167">
        <v>0</v>
      </c>
      <c r="P32" s="187"/>
    </row>
    <row r="33" spans="1:16" ht="14" customHeight="1">
      <c r="A33" s="188" t="s">
        <v>84</v>
      </c>
      <c r="B33" s="189"/>
      <c r="C33" s="189"/>
      <c r="D33" s="189"/>
      <c r="E33" s="190"/>
      <c r="F33" s="189"/>
      <c r="G33" s="189"/>
      <c r="H33" s="189"/>
      <c r="I33" s="189"/>
      <c r="J33" s="189"/>
      <c r="K33" s="189"/>
      <c r="L33" s="189"/>
      <c r="M33" s="190"/>
      <c r="N33" s="190"/>
      <c r="O33" s="170">
        <v>0</v>
      </c>
      <c r="P33" s="183"/>
    </row>
  </sheetData>
  <printOptions horizontalCentered="1"/>
  <pageMargins left="0.7" right="0.7" top="0.75" bottom="0.75" header="0.3" footer="0.3"/>
  <pageSetup fitToWidth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1"/>
  <sheetViews>
    <sheetView showGridLines="0" zoomScale="87" zoomScaleNormal="87" workbookViewId="0">
      <selection activeCell="O7" sqref="O7"/>
    </sheetView>
  </sheetViews>
  <sheetFormatPr defaultColWidth="8.90625" defaultRowHeight="14" customHeight="1"/>
  <cols>
    <col min="1" max="13" width="2.6328125" style="3" customWidth="1"/>
    <col min="14" max="14" width="8.90625" style="3"/>
    <col min="15" max="15" width="11.08984375" style="4" bestFit="1" customWidth="1"/>
    <col min="16" max="16384" width="8.90625" style="3"/>
  </cols>
  <sheetData>
    <row r="1" spans="1:17" ht="14" customHeight="1">
      <c r="A1" s="77" t="s">
        <v>135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84"/>
    </row>
    <row r="2" spans="1:17" ht="14" customHeight="1">
      <c r="A2" s="85" t="s">
        <v>136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</row>
    <row r="3" spans="1:17" ht="14" customHeight="1">
      <c r="A3" s="79" t="s">
        <v>39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2"/>
    </row>
    <row r="4" spans="1:17" ht="14" customHeight="1">
      <c r="A4" s="79"/>
      <c r="B4" s="88" t="s">
        <v>126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9">
        <v>0</v>
      </c>
      <c r="O4" s="82"/>
      <c r="Q4" s="5"/>
    </row>
    <row r="5" spans="1:17" ht="14" customHeight="1">
      <c r="A5" s="79"/>
      <c r="B5" s="88" t="s">
        <v>127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9">
        <v>0</v>
      </c>
      <c r="O5" s="82"/>
    </row>
    <row r="6" spans="1:17" ht="14" customHeight="1">
      <c r="A6" s="79"/>
      <c r="B6" s="88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9"/>
      <c r="O6" s="82">
        <f>SUM(N4:N5)</f>
        <v>0</v>
      </c>
    </row>
    <row r="7" spans="1:17" ht="14" customHeight="1">
      <c r="A7" s="79" t="s">
        <v>40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2">
        <v>0</v>
      </c>
    </row>
    <row r="8" spans="1:17" ht="14" customHeight="1">
      <c r="A8" s="79" t="s">
        <v>13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2">
        <v>0</v>
      </c>
    </row>
    <row r="9" spans="1:17" ht="14" customHeight="1">
      <c r="A9" s="79" t="s">
        <v>149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2">
        <v>0</v>
      </c>
    </row>
    <row r="10" spans="1:17" ht="14" customHeight="1">
      <c r="A10" s="90" t="s">
        <v>137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2">
        <f>SUM(O3:O9)</f>
        <v>0</v>
      </c>
    </row>
    <row r="11" spans="1:17" ht="14" customHeight="1">
      <c r="A11" s="93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4"/>
    </row>
    <row r="12" spans="1:17" ht="14" customHeight="1">
      <c r="A12" s="85" t="s">
        <v>115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</row>
    <row r="13" spans="1:17" ht="14" customHeight="1">
      <c r="A13" s="79" t="s">
        <v>144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1">
        <v>0</v>
      </c>
    </row>
    <row r="14" spans="1:17" ht="14" customHeight="1">
      <c r="A14" s="79" t="s">
        <v>19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1">
        <v>0</v>
      </c>
    </row>
    <row r="15" spans="1:17" ht="14" customHeight="1">
      <c r="A15" s="79" t="s">
        <v>143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1">
        <v>0</v>
      </c>
    </row>
    <row r="16" spans="1:17" ht="14" customHeight="1">
      <c r="A16" s="79" t="s">
        <v>38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>
        <v>0</v>
      </c>
    </row>
    <row r="17" spans="1:15" ht="14" customHeight="1">
      <c r="A17" s="79" t="s">
        <v>45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2"/>
    </row>
    <row r="18" spans="1:15" ht="14" customHeight="1">
      <c r="A18" s="79"/>
      <c r="B18" s="88" t="s">
        <v>126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95">
        <v>0</v>
      </c>
      <c r="O18" s="96"/>
    </row>
    <row r="19" spans="1:15" ht="14" customHeight="1">
      <c r="A19" s="79"/>
      <c r="B19" s="88" t="s">
        <v>127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95">
        <v>0</v>
      </c>
      <c r="O19" s="96"/>
    </row>
    <row r="20" spans="1:15" ht="14" customHeight="1">
      <c r="A20" s="79"/>
      <c r="B20" s="88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9"/>
      <c r="O20" s="97">
        <f>SUM(N18:N19)</f>
        <v>0</v>
      </c>
    </row>
    <row r="21" spans="1:15" ht="14" customHeight="1">
      <c r="A21" s="79" t="s">
        <v>15</v>
      </c>
      <c r="B21" s="88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9"/>
      <c r="O21" s="96"/>
    </row>
    <row r="22" spans="1:15" ht="14" customHeight="1">
      <c r="A22" s="79"/>
      <c r="B22" s="88" t="s">
        <v>126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95">
        <v>0</v>
      </c>
      <c r="O22" s="96"/>
    </row>
    <row r="23" spans="1:15" ht="14" customHeight="1">
      <c r="A23" s="79"/>
      <c r="B23" s="88" t="s">
        <v>127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95">
        <v>0</v>
      </c>
      <c r="O23" s="96"/>
    </row>
    <row r="24" spans="1:15" ht="14" customHeight="1">
      <c r="A24" s="79"/>
      <c r="B24" s="88" t="s">
        <v>128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95">
        <v>0</v>
      </c>
      <c r="O24" s="96"/>
    </row>
    <row r="25" spans="1:15" ht="14" customHeight="1">
      <c r="A25" s="79"/>
      <c r="B25" s="88" t="s">
        <v>129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95">
        <v>0</v>
      </c>
      <c r="O25" s="96"/>
    </row>
    <row r="26" spans="1:15" ht="14" customHeight="1">
      <c r="A26" s="79"/>
      <c r="B26" s="88" t="s">
        <v>130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95">
        <v>0</v>
      </c>
      <c r="O26" s="96"/>
    </row>
    <row r="27" spans="1:15" ht="14" customHeight="1">
      <c r="A27" s="79"/>
      <c r="B27" s="88" t="s">
        <v>131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95">
        <v>0</v>
      </c>
      <c r="O27" s="96"/>
    </row>
    <row r="28" spans="1:15" ht="14" customHeight="1">
      <c r="A28" s="79"/>
      <c r="B28" s="88" t="s">
        <v>132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95">
        <v>0</v>
      </c>
      <c r="O28" s="96"/>
    </row>
    <row r="29" spans="1:15" ht="14" customHeight="1">
      <c r="A29" s="79"/>
      <c r="B29" s="88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9"/>
      <c r="O29" s="97">
        <f>SUM(N22:N28)</f>
        <v>0</v>
      </c>
    </row>
    <row r="30" spans="1:15" ht="14" customHeight="1">
      <c r="A30" s="79" t="s">
        <v>75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2">
        <v>0</v>
      </c>
    </row>
    <row r="31" spans="1:15" ht="14" customHeight="1">
      <c r="A31" s="79" t="s">
        <v>74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96"/>
    </row>
    <row r="32" spans="1:15" ht="14" customHeight="1">
      <c r="A32" s="79"/>
      <c r="B32" s="88" t="s">
        <v>126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95">
        <v>0</v>
      </c>
      <c r="O32" s="96"/>
    </row>
    <row r="33" spans="1:15" ht="14" customHeight="1">
      <c r="A33" s="79"/>
      <c r="B33" s="88" t="s">
        <v>127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95">
        <v>0</v>
      </c>
      <c r="O33" s="96"/>
    </row>
    <row r="34" spans="1:15" ht="14" customHeight="1">
      <c r="A34" s="79"/>
      <c r="B34" s="88" t="s">
        <v>128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95">
        <v>0</v>
      </c>
      <c r="O34" s="96"/>
    </row>
    <row r="35" spans="1:15" ht="14" customHeight="1">
      <c r="A35" s="79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2">
        <f>SUM(N32:N34)</f>
        <v>0</v>
      </c>
    </row>
    <row r="36" spans="1:15" ht="14" customHeight="1">
      <c r="A36" s="90" t="s">
        <v>138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2">
        <f>SUM(O13:O35)</f>
        <v>0</v>
      </c>
    </row>
    <row r="37" spans="1:15" ht="14" customHeight="1">
      <c r="A37" s="98" t="s">
        <v>139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100">
        <f>O36+O10</f>
        <v>0</v>
      </c>
    </row>
    <row r="38" spans="1:15" s="16" customFormat="1" ht="14" customHeight="1">
      <c r="A38" s="101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3"/>
    </row>
    <row r="39" spans="1:15" ht="14" customHeight="1">
      <c r="A39" s="104" t="s">
        <v>140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6"/>
    </row>
    <row r="40" spans="1:15" ht="14" customHeight="1">
      <c r="A40" s="85" t="s">
        <v>77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7"/>
    </row>
    <row r="41" spans="1:15" ht="14" customHeight="1">
      <c r="A41" s="79" t="s">
        <v>76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2">
        <f>Assumptions!O22</f>
        <v>0</v>
      </c>
    </row>
    <row r="42" spans="1:15" ht="14" customHeight="1">
      <c r="A42" s="79" t="s">
        <v>145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2">
        <f>Assumptions!O21</f>
        <v>0</v>
      </c>
    </row>
    <row r="43" spans="1:15" ht="14" customHeight="1">
      <c r="A43" s="90" t="s">
        <v>47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2">
        <f>SUM(O41:O42)</f>
        <v>0</v>
      </c>
    </row>
    <row r="44" spans="1:15" ht="14" customHeight="1">
      <c r="A44" s="93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94"/>
    </row>
    <row r="45" spans="1:15" s="11" customFormat="1" ht="14" customHeight="1">
      <c r="A45" s="85" t="s">
        <v>78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8"/>
    </row>
    <row r="46" spans="1:15" ht="14" customHeight="1">
      <c r="A46" s="79" t="s">
        <v>79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2"/>
    </row>
    <row r="47" spans="1:15" ht="14" customHeight="1">
      <c r="A47" s="79"/>
      <c r="B47" s="88" t="s">
        <v>37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2">
        <f>Assumptions!O23</f>
        <v>0</v>
      </c>
    </row>
    <row r="48" spans="1:15" ht="14" customHeight="1">
      <c r="A48" s="90" t="s">
        <v>81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109">
        <f>SUM(O46:O47)</f>
        <v>0</v>
      </c>
    </row>
    <row r="49" spans="1:17" ht="14" customHeight="1">
      <c r="A49" s="98" t="s">
        <v>80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100">
        <f>O47+O43</f>
        <v>0</v>
      </c>
      <c r="Q49" s="28"/>
    </row>
    <row r="50" spans="1:17" ht="14" customHeight="1">
      <c r="A50" s="101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3"/>
    </row>
    <row r="51" spans="1:17" ht="14" customHeight="1">
      <c r="A51" s="110" t="s">
        <v>82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2">
        <f>O37-O49</f>
        <v>0</v>
      </c>
    </row>
  </sheetData>
  <printOptions horizontalCentered="1"/>
  <pageMargins left="0.7" right="0.7" top="0.75" bottom="0.75" header="0.3" footer="0.3"/>
  <pageSetup scale="97" fitToWidth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9"/>
  <sheetViews>
    <sheetView showGridLines="0" zoomScale="130" zoomScaleNormal="130" workbookViewId="0">
      <selection activeCell="P17" sqref="P17"/>
    </sheetView>
  </sheetViews>
  <sheetFormatPr defaultRowHeight="14" customHeight="1"/>
  <cols>
    <col min="1" max="10" width="2.6328125" style="2" customWidth="1"/>
    <col min="11" max="11" width="9.6328125" style="2" customWidth="1"/>
    <col min="12" max="12" width="12.90625" style="1" customWidth="1"/>
    <col min="13" max="235" width="8.90625" style="2"/>
    <col min="236" max="240" width="2.6328125" style="2" customWidth="1"/>
    <col min="241" max="491" width="8.90625" style="2"/>
    <col min="492" max="496" width="2.6328125" style="2" customWidth="1"/>
    <col min="497" max="747" width="8.90625" style="2"/>
    <col min="748" max="752" width="2.6328125" style="2" customWidth="1"/>
    <col min="753" max="1003" width="8.90625" style="2"/>
    <col min="1004" max="1008" width="2.6328125" style="2" customWidth="1"/>
    <col min="1009" max="1259" width="8.90625" style="2"/>
    <col min="1260" max="1264" width="2.6328125" style="2" customWidth="1"/>
    <col min="1265" max="1515" width="8.90625" style="2"/>
    <col min="1516" max="1520" width="2.6328125" style="2" customWidth="1"/>
    <col min="1521" max="1771" width="8.90625" style="2"/>
    <col min="1772" max="1776" width="2.6328125" style="2" customWidth="1"/>
    <col min="1777" max="2027" width="8.90625" style="2"/>
    <col min="2028" max="2032" width="2.6328125" style="2" customWidth="1"/>
    <col min="2033" max="2283" width="8.90625" style="2"/>
    <col min="2284" max="2288" width="2.6328125" style="2" customWidth="1"/>
    <col min="2289" max="2539" width="8.90625" style="2"/>
    <col min="2540" max="2544" width="2.6328125" style="2" customWidth="1"/>
    <col min="2545" max="2795" width="8.90625" style="2"/>
    <col min="2796" max="2800" width="2.6328125" style="2" customWidth="1"/>
    <col min="2801" max="3051" width="8.90625" style="2"/>
    <col min="3052" max="3056" width="2.6328125" style="2" customWidth="1"/>
    <col min="3057" max="3307" width="8.90625" style="2"/>
    <col min="3308" max="3312" width="2.6328125" style="2" customWidth="1"/>
    <col min="3313" max="3563" width="8.90625" style="2"/>
    <col min="3564" max="3568" width="2.6328125" style="2" customWidth="1"/>
    <col min="3569" max="3819" width="8.90625" style="2"/>
    <col min="3820" max="3824" width="2.6328125" style="2" customWidth="1"/>
    <col min="3825" max="4075" width="8.90625" style="2"/>
    <col min="4076" max="4080" width="2.6328125" style="2" customWidth="1"/>
    <col min="4081" max="4331" width="8.90625" style="2"/>
    <col min="4332" max="4336" width="2.6328125" style="2" customWidth="1"/>
    <col min="4337" max="4587" width="8.90625" style="2"/>
    <col min="4588" max="4592" width="2.6328125" style="2" customWidth="1"/>
    <col min="4593" max="4843" width="8.90625" style="2"/>
    <col min="4844" max="4848" width="2.6328125" style="2" customWidth="1"/>
    <col min="4849" max="5099" width="8.90625" style="2"/>
    <col min="5100" max="5104" width="2.6328125" style="2" customWidth="1"/>
    <col min="5105" max="5355" width="8.90625" style="2"/>
    <col min="5356" max="5360" width="2.6328125" style="2" customWidth="1"/>
    <col min="5361" max="5611" width="8.90625" style="2"/>
    <col min="5612" max="5616" width="2.6328125" style="2" customWidth="1"/>
    <col min="5617" max="5867" width="8.90625" style="2"/>
    <col min="5868" max="5872" width="2.6328125" style="2" customWidth="1"/>
    <col min="5873" max="6123" width="8.90625" style="2"/>
    <col min="6124" max="6128" width="2.6328125" style="2" customWidth="1"/>
    <col min="6129" max="6379" width="8.90625" style="2"/>
    <col min="6380" max="6384" width="2.6328125" style="2" customWidth="1"/>
    <col min="6385" max="6635" width="8.90625" style="2"/>
    <col min="6636" max="6640" width="2.6328125" style="2" customWidth="1"/>
    <col min="6641" max="6891" width="8.90625" style="2"/>
    <col min="6892" max="6896" width="2.6328125" style="2" customWidth="1"/>
    <col min="6897" max="7147" width="8.90625" style="2"/>
    <col min="7148" max="7152" width="2.6328125" style="2" customWidth="1"/>
    <col min="7153" max="7403" width="8.90625" style="2"/>
    <col min="7404" max="7408" width="2.6328125" style="2" customWidth="1"/>
    <col min="7409" max="7659" width="8.90625" style="2"/>
    <col min="7660" max="7664" width="2.6328125" style="2" customWidth="1"/>
    <col min="7665" max="7915" width="8.90625" style="2"/>
    <col min="7916" max="7920" width="2.6328125" style="2" customWidth="1"/>
    <col min="7921" max="8171" width="8.90625" style="2"/>
    <col min="8172" max="8176" width="2.6328125" style="2" customWidth="1"/>
    <col min="8177" max="8427" width="8.90625" style="2"/>
    <col min="8428" max="8432" width="2.6328125" style="2" customWidth="1"/>
    <col min="8433" max="8683" width="8.90625" style="2"/>
    <col min="8684" max="8688" width="2.6328125" style="2" customWidth="1"/>
    <col min="8689" max="8939" width="8.90625" style="2"/>
    <col min="8940" max="8944" width="2.6328125" style="2" customWidth="1"/>
    <col min="8945" max="9195" width="8.90625" style="2"/>
    <col min="9196" max="9200" width="2.6328125" style="2" customWidth="1"/>
    <col min="9201" max="9451" width="8.90625" style="2"/>
    <col min="9452" max="9456" width="2.6328125" style="2" customWidth="1"/>
    <col min="9457" max="9707" width="8.90625" style="2"/>
    <col min="9708" max="9712" width="2.6328125" style="2" customWidth="1"/>
    <col min="9713" max="9963" width="8.90625" style="2"/>
    <col min="9964" max="9968" width="2.6328125" style="2" customWidth="1"/>
    <col min="9969" max="10219" width="8.90625" style="2"/>
    <col min="10220" max="10224" width="2.6328125" style="2" customWidth="1"/>
    <col min="10225" max="10475" width="8.90625" style="2"/>
    <col min="10476" max="10480" width="2.6328125" style="2" customWidth="1"/>
    <col min="10481" max="10731" width="8.90625" style="2"/>
    <col min="10732" max="10736" width="2.6328125" style="2" customWidth="1"/>
    <col min="10737" max="10987" width="8.90625" style="2"/>
    <col min="10988" max="10992" width="2.6328125" style="2" customWidth="1"/>
    <col min="10993" max="11243" width="8.90625" style="2"/>
    <col min="11244" max="11248" width="2.6328125" style="2" customWidth="1"/>
    <col min="11249" max="11499" width="8.90625" style="2"/>
    <col min="11500" max="11504" width="2.6328125" style="2" customWidth="1"/>
    <col min="11505" max="11755" width="8.90625" style="2"/>
    <col min="11756" max="11760" width="2.6328125" style="2" customWidth="1"/>
    <col min="11761" max="12011" width="8.90625" style="2"/>
    <col min="12012" max="12016" width="2.6328125" style="2" customWidth="1"/>
    <col min="12017" max="12267" width="8.90625" style="2"/>
    <col min="12268" max="12272" width="2.6328125" style="2" customWidth="1"/>
    <col min="12273" max="12523" width="8.90625" style="2"/>
    <col min="12524" max="12528" width="2.6328125" style="2" customWidth="1"/>
    <col min="12529" max="12779" width="8.90625" style="2"/>
    <col min="12780" max="12784" width="2.6328125" style="2" customWidth="1"/>
    <col min="12785" max="13035" width="8.90625" style="2"/>
    <col min="13036" max="13040" width="2.6328125" style="2" customWidth="1"/>
    <col min="13041" max="13291" width="8.90625" style="2"/>
    <col min="13292" max="13296" width="2.6328125" style="2" customWidth="1"/>
    <col min="13297" max="13547" width="8.90625" style="2"/>
    <col min="13548" max="13552" width="2.6328125" style="2" customWidth="1"/>
    <col min="13553" max="13803" width="8.90625" style="2"/>
    <col min="13804" max="13808" width="2.6328125" style="2" customWidth="1"/>
    <col min="13809" max="14059" width="8.90625" style="2"/>
    <col min="14060" max="14064" width="2.6328125" style="2" customWidth="1"/>
    <col min="14065" max="14315" width="8.90625" style="2"/>
    <col min="14316" max="14320" width="2.6328125" style="2" customWidth="1"/>
    <col min="14321" max="14571" width="8.90625" style="2"/>
    <col min="14572" max="14576" width="2.6328125" style="2" customWidth="1"/>
    <col min="14577" max="14827" width="8.90625" style="2"/>
    <col min="14828" max="14832" width="2.6328125" style="2" customWidth="1"/>
    <col min="14833" max="15083" width="8.90625" style="2"/>
    <col min="15084" max="15088" width="2.6328125" style="2" customWidth="1"/>
    <col min="15089" max="15339" width="8.90625" style="2"/>
    <col min="15340" max="15344" width="2.6328125" style="2" customWidth="1"/>
    <col min="15345" max="15595" width="8.90625" style="2"/>
    <col min="15596" max="15600" width="2.6328125" style="2" customWidth="1"/>
    <col min="15601" max="15851" width="8.90625" style="2"/>
    <col min="15852" max="15856" width="2.6328125" style="2" customWidth="1"/>
    <col min="15857" max="16107" width="8.90625" style="2"/>
    <col min="16108" max="16112" width="2.6328125" style="2" customWidth="1"/>
    <col min="16113" max="16384" width="8.90625" style="2"/>
  </cols>
  <sheetData>
    <row r="1" spans="1:12" ht="14" customHeight="1">
      <c r="A1" s="113" t="str">
        <f>YEAR(Assumptions!O2)&amp;" OPENING BALANCE SHEET"</f>
        <v>2017 OPENING BALANCE SHEET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5"/>
    </row>
    <row r="2" spans="1:12" ht="14" customHeight="1">
      <c r="A2" s="85" t="s">
        <v>16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/>
    </row>
    <row r="3" spans="1:12" ht="14" customHeight="1">
      <c r="A3" s="118" t="s">
        <v>17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20"/>
    </row>
    <row r="4" spans="1:12" ht="14" customHeight="1">
      <c r="A4" s="121" t="s">
        <v>18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3">
        <f>'Cash Flow Statement Year 1'!O10+'Cash Flow Statement Year 1'!O11-'Cash Flow Statement Year 1'!O39</f>
        <v>0</v>
      </c>
    </row>
    <row r="5" spans="1:12" ht="14" customHeight="1">
      <c r="A5" s="121" t="s">
        <v>19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3">
        <f>'Capital Budget'!O14</f>
        <v>0</v>
      </c>
    </row>
    <row r="6" spans="1:12" ht="14" customHeight="1">
      <c r="A6" s="124" t="s">
        <v>20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6">
        <f>SUM(L4:L5)</f>
        <v>0</v>
      </c>
    </row>
    <row r="7" spans="1:12" ht="14" customHeight="1">
      <c r="A7" s="118" t="s">
        <v>52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20"/>
    </row>
    <row r="8" spans="1:12" ht="14" customHeight="1">
      <c r="A8" s="121" t="s">
        <v>103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3">
        <f>'Capital Budget'!O15+'Capital Budget'!O30</f>
        <v>0</v>
      </c>
    </row>
    <row r="9" spans="1:12" ht="14" customHeight="1">
      <c r="A9" s="121" t="s">
        <v>38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3">
        <f>'Capital Budget'!O16</f>
        <v>0</v>
      </c>
    </row>
    <row r="10" spans="1:12" ht="14" customHeight="1">
      <c r="A10" s="121" t="s">
        <v>45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3">
        <f>'Capital Budget'!O20</f>
        <v>0</v>
      </c>
    </row>
    <row r="11" spans="1:12" ht="14" customHeight="1">
      <c r="A11" s="121" t="s">
        <v>15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3">
        <f>'Capital Budget'!O29</f>
        <v>0</v>
      </c>
    </row>
    <row r="12" spans="1:12" ht="14" customHeight="1">
      <c r="A12" s="124" t="s">
        <v>21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6">
        <f>SUM(L8:L11)</f>
        <v>0</v>
      </c>
    </row>
    <row r="13" spans="1:12" ht="14" customHeight="1">
      <c r="A13" s="118" t="s">
        <v>22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20"/>
    </row>
    <row r="14" spans="1:12" ht="14" customHeight="1">
      <c r="A14" s="121" t="s">
        <v>74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3">
        <f>'Capital Budget'!O35</f>
        <v>0</v>
      </c>
    </row>
    <row r="15" spans="1:12" ht="14" customHeight="1">
      <c r="A15" s="124" t="s">
        <v>53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8">
        <f>SUM(L14)</f>
        <v>0</v>
      </c>
    </row>
    <row r="16" spans="1:12" ht="14" customHeight="1">
      <c r="A16" s="104" t="s">
        <v>23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30">
        <f>L6+L12+L15</f>
        <v>0</v>
      </c>
    </row>
    <row r="17" spans="1:13" ht="14" customHeight="1">
      <c r="A17" s="121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3"/>
    </row>
    <row r="18" spans="1:13" ht="14" customHeight="1">
      <c r="A18" s="85" t="s">
        <v>24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7"/>
    </row>
    <row r="19" spans="1:13" ht="14" customHeight="1">
      <c r="A19" s="118" t="s">
        <v>25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2"/>
    </row>
    <row r="20" spans="1:13" ht="14" customHeight="1">
      <c r="A20" s="121" t="s">
        <v>51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3">
        <f>SUM('Loan Calculator'!F9:F20)</f>
        <v>0</v>
      </c>
    </row>
    <row r="21" spans="1:13" ht="14" customHeight="1">
      <c r="A21" s="124" t="s">
        <v>26</v>
      </c>
      <c r="B21" s="125"/>
      <c r="C21" s="127"/>
      <c r="D21" s="127"/>
      <c r="E21" s="127"/>
      <c r="F21" s="127"/>
      <c r="G21" s="127"/>
      <c r="H21" s="127"/>
      <c r="I21" s="127"/>
      <c r="J21" s="127"/>
      <c r="K21" s="127"/>
      <c r="L21" s="128">
        <f>SUM(L20)</f>
        <v>0</v>
      </c>
    </row>
    <row r="22" spans="1:13" ht="14" customHeight="1">
      <c r="A22" s="118" t="s">
        <v>27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2"/>
    </row>
    <row r="23" spans="1:13" ht="14" customHeight="1">
      <c r="A23" s="121" t="s">
        <v>42</v>
      </c>
      <c r="B23" s="133"/>
      <c r="C23" s="122"/>
      <c r="D23" s="122"/>
      <c r="E23" s="122"/>
      <c r="F23" s="122"/>
      <c r="G23" s="122"/>
      <c r="H23" s="122"/>
      <c r="I23" s="122"/>
      <c r="J23" s="122"/>
      <c r="K23" s="122"/>
      <c r="L23" s="123">
        <f>'Loan Calculator'!D9-L20</f>
        <v>0</v>
      </c>
      <c r="M23" s="29"/>
    </row>
    <row r="24" spans="1:13" ht="14" customHeight="1">
      <c r="A24" s="118" t="s">
        <v>28</v>
      </c>
      <c r="B24" s="119"/>
      <c r="C24" s="131"/>
      <c r="D24" s="131"/>
      <c r="E24" s="131"/>
      <c r="F24" s="131"/>
      <c r="G24" s="131"/>
      <c r="H24" s="131"/>
      <c r="I24" s="131"/>
      <c r="J24" s="131"/>
      <c r="K24" s="131"/>
      <c r="L24" s="132">
        <f>SUM(L23)</f>
        <v>0</v>
      </c>
    </row>
    <row r="25" spans="1:13" ht="14" customHeight="1">
      <c r="A25" s="124" t="s">
        <v>46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8"/>
    </row>
    <row r="26" spans="1:13" ht="14" customHeight="1">
      <c r="A26" s="121" t="s">
        <v>29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>
        <f>Assumptions!O21</f>
        <v>0</v>
      </c>
    </row>
    <row r="27" spans="1:13" ht="14" customHeight="1">
      <c r="A27" s="121" t="s">
        <v>120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3">
        <f>L16-(L21+L24+L26)</f>
        <v>0</v>
      </c>
    </row>
    <row r="28" spans="1:13" ht="14" customHeight="1">
      <c r="A28" s="124" t="s">
        <v>47</v>
      </c>
      <c r="B28" s="125"/>
      <c r="C28" s="127"/>
      <c r="D28" s="127"/>
      <c r="E28" s="127"/>
      <c r="F28" s="127"/>
      <c r="G28" s="127"/>
      <c r="H28" s="127"/>
      <c r="I28" s="127"/>
      <c r="J28" s="127"/>
      <c r="K28" s="127"/>
      <c r="L28" s="128">
        <f>SUM(L26:L27)</f>
        <v>0</v>
      </c>
    </row>
    <row r="29" spans="1:13" ht="14" customHeight="1">
      <c r="A29" s="110" t="s">
        <v>48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34">
        <f>L21+L24+L28</f>
        <v>0</v>
      </c>
    </row>
  </sheetData>
  <printOptions horizontalCentered="1"/>
  <pageMargins left="0.7" right="0.7" top="0.75" bottom="0.75" header="0.3" footer="0.3"/>
  <pageSetup fitToWidth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4"/>
  <sheetViews>
    <sheetView showGridLines="0" zoomScale="115" zoomScaleNormal="115" workbookViewId="0">
      <selection activeCell="L14" sqref="L14"/>
    </sheetView>
  </sheetViews>
  <sheetFormatPr defaultColWidth="8.90625" defaultRowHeight="14" customHeight="1"/>
  <cols>
    <col min="1" max="10" width="2.6328125" style="3" customWidth="1"/>
    <col min="11" max="11" width="9.6328125" style="3" customWidth="1"/>
    <col min="12" max="12" width="9.6328125" style="6" customWidth="1"/>
    <col min="13" max="23" width="12.6328125" style="6" customWidth="1"/>
    <col min="24" max="26" width="12.6328125" style="3" customWidth="1"/>
    <col min="27" max="16384" width="8.90625" style="3"/>
  </cols>
  <sheetData>
    <row r="1" spans="1:12" ht="14" customHeight="1">
      <c r="A1" s="77" t="s">
        <v>30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35"/>
    </row>
    <row r="2" spans="1:12" ht="14" customHeight="1">
      <c r="A2" s="85" t="s">
        <v>31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36"/>
    </row>
    <row r="3" spans="1:12" ht="14" customHeight="1">
      <c r="A3" s="79"/>
      <c r="B3" s="80" t="s">
        <v>35</v>
      </c>
      <c r="C3" s="80"/>
      <c r="D3" s="80"/>
      <c r="E3" s="80"/>
      <c r="F3" s="80"/>
      <c r="G3" s="80"/>
      <c r="H3" s="80"/>
      <c r="I3" s="80"/>
      <c r="J3" s="80"/>
      <c r="K3" s="80"/>
      <c r="L3" s="82"/>
    </row>
    <row r="4" spans="1:12" ht="14" customHeight="1">
      <c r="A4" s="79"/>
      <c r="B4" s="80"/>
      <c r="C4" s="80" t="s">
        <v>70</v>
      </c>
      <c r="D4" s="80"/>
      <c r="E4" s="80"/>
      <c r="F4" s="80"/>
      <c r="G4" s="80"/>
      <c r="H4" s="80"/>
      <c r="I4" s="80"/>
      <c r="J4" s="80"/>
      <c r="K4" s="80"/>
      <c r="L4" s="82">
        <f>'Capital Budget'!O41</f>
        <v>0</v>
      </c>
    </row>
    <row r="5" spans="1:12" ht="14" customHeight="1">
      <c r="A5" s="79"/>
      <c r="B5" s="80" t="s">
        <v>36</v>
      </c>
      <c r="C5" s="80"/>
      <c r="D5" s="80"/>
      <c r="E5" s="80"/>
      <c r="F5" s="80"/>
      <c r="G5" s="80"/>
      <c r="H5" s="80"/>
      <c r="I5" s="80"/>
      <c r="J5" s="80"/>
      <c r="K5" s="80"/>
      <c r="L5" s="82"/>
    </row>
    <row r="6" spans="1:12" ht="14" customHeight="1">
      <c r="A6" s="79"/>
      <c r="B6" s="80"/>
      <c r="C6" s="80" t="s">
        <v>37</v>
      </c>
      <c r="D6" s="80"/>
      <c r="E6" s="80"/>
      <c r="F6" s="80"/>
      <c r="G6" s="80"/>
      <c r="H6" s="80"/>
      <c r="I6" s="80"/>
      <c r="J6" s="80"/>
      <c r="K6" s="80"/>
      <c r="L6" s="82">
        <f>Assumptions!O23</f>
        <v>0</v>
      </c>
    </row>
    <row r="7" spans="1:12" ht="14" customHeight="1">
      <c r="A7" s="79"/>
      <c r="B7" s="80" t="s">
        <v>41</v>
      </c>
      <c r="C7" s="80"/>
      <c r="D7" s="80"/>
      <c r="E7" s="80"/>
      <c r="F7" s="80"/>
      <c r="G7" s="80"/>
      <c r="H7" s="80"/>
      <c r="I7" s="80"/>
      <c r="J7" s="80"/>
      <c r="K7" s="80"/>
      <c r="L7" s="82">
        <f>L6+L4</f>
        <v>0</v>
      </c>
    </row>
    <row r="8" spans="1:12" ht="14" customHeight="1">
      <c r="A8" s="85" t="s">
        <v>32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36"/>
    </row>
    <row r="9" spans="1:12" ht="14" customHeight="1">
      <c r="A9" s="79"/>
      <c r="B9" s="80" t="s">
        <v>38</v>
      </c>
      <c r="C9" s="80"/>
      <c r="D9" s="80"/>
      <c r="E9" s="80"/>
      <c r="F9" s="80"/>
      <c r="G9" s="80"/>
      <c r="H9" s="80"/>
      <c r="I9" s="80"/>
      <c r="J9" s="80"/>
      <c r="K9" s="80"/>
      <c r="L9" s="82">
        <f>'Capital Budget'!O16</f>
        <v>0</v>
      </c>
    </row>
    <row r="10" spans="1:12" ht="14" customHeight="1">
      <c r="A10" s="79"/>
      <c r="B10" s="80" t="s">
        <v>141</v>
      </c>
      <c r="C10" s="80"/>
      <c r="D10" s="80"/>
      <c r="E10" s="80"/>
      <c r="F10" s="80"/>
      <c r="G10" s="80"/>
      <c r="H10" s="80"/>
      <c r="I10" s="80"/>
      <c r="J10" s="80"/>
      <c r="K10" s="80"/>
      <c r="L10" s="82">
        <f>'Capital Budget'!O15+'Capital Budget'!O30</f>
        <v>0</v>
      </c>
    </row>
    <row r="11" spans="1:12" ht="14" customHeight="1">
      <c r="A11" s="79"/>
      <c r="B11" s="80" t="s">
        <v>142</v>
      </c>
      <c r="C11" s="80"/>
      <c r="D11" s="80"/>
      <c r="E11" s="80"/>
      <c r="F11" s="80"/>
      <c r="G11" s="80"/>
      <c r="H11" s="80"/>
      <c r="I11" s="80"/>
      <c r="J11" s="80"/>
      <c r="K11" s="80"/>
      <c r="L11" s="82">
        <f>'Capital Budget'!O20+'Capital Budget'!O29</f>
        <v>0</v>
      </c>
    </row>
    <row r="12" spans="1:12" ht="14" customHeight="1">
      <c r="A12" s="79"/>
      <c r="B12" s="80" t="s">
        <v>19</v>
      </c>
      <c r="C12" s="80"/>
      <c r="D12" s="80"/>
      <c r="E12" s="80"/>
      <c r="F12" s="80"/>
      <c r="G12" s="80"/>
      <c r="H12" s="80"/>
      <c r="I12" s="80"/>
      <c r="J12" s="80"/>
      <c r="K12" s="80"/>
      <c r="L12" s="82">
        <f>'Capital Budget'!O14</f>
        <v>0</v>
      </c>
    </row>
    <row r="13" spans="1:12" ht="14" customHeight="1">
      <c r="A13" s="79"/>
      <c r="B13" s="80" t="s">
        <v>136</v>
      </c>
      <c r="C13" s="80"/>
      <c r="D13" s="80"/>
      <c r="E13" s="80"/>
      <c r="F13" s="80"/>
      <c r="G13" s="80"/>
      <c r="H13" s="80"/>
      <c r="I13" s="80"/>
      <c r="J13" s="80"/>
      <c r="K13" s="80"/>
      <c r="L13" s="82">
        <f>'Capital Budget'!O6</f>
        <v>0</v>
      </c>
    </row>
    <row r="14" spans="1:12" ht="14" customHeight="1">
      <c r="A14" s="137"/>
      <c r="B14" s="83" t="s">
        <v>144</v>
      </c>
      <c r="C14" s="83"/>
      <c r="D14" s="83"/>
      <c r="E14" s="83"/>
      <c r="F14" s="83"/>
      <c r="G14" s="83"/>
      <c r="H14" s="83"/>
      <c r="I14" s="83"/>
      <c r="J14" s="83"/>
      <c r="K14" s="83"/>
      <c r="L14" s="138">
        <f>'Capital Budget'!O13</f>
        <v>0</v>
      </c>
    </row>
  </sheetData>
  <printOptions horizontalCentered="1"/>
  <pageMargins left="0.7" right="0.7" top="0.75" bottom="0.75" header="0.3" footer="0.3"/>
  <pageSetup fitToWidth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  <pageSetUpPr fitToPage="1"/>
  </sheetPr>
  <dimension ref="A1:AF46"/>
  <sheetViews>
    <sheetView showGridLines="0" tabSelected="1" zoomScaleNormal="100" workbookViewId="0">
      <pane xSplit="14" topLeftCell="O1" activePane="topRight" state="frozen"/>
      <selection activeCell="O10" sqref="O10"/>
      <selection pane="topRight" activeCell="G1" sqref="G1"/>
    </sheetView>
  </sheetViews>
  <sheetFormatPr defaultColWidth="8.90625" defaultRowHeight="14" customHeight="1"/>
  <cols>
    <col min="1" max="14" width="2.6328125" style="3" customWidth="1"/>
    <col min="15" max="27" width="12.6328125" style="6" customWidth="1"/>
    <col min="28" max="28" width="12.6328125" style="9" customWidth="1"/>
    <col min="29" max="30" width="8.90625" style="3"/>
    <col min="31" max="31" width="10.08984375" style="3" bestFit="1" customWidth="1"/>
    <col min="32" max="32" width="9.54296875" style="3" bestFit="1" customWidth="1"/>
    <col min="33" max="16384" width="8.90625" style="3"/>
  </cols>
  <sheetData>
    <row r="1" spans="1:28" ht="14" customHeight="1">
      <c r="A1" s="129" t="s">
        <v>166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</row>
    <row r="2" spans="1:28" ht="14" customHeight="1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140" t="s">
        <v>153</v>
      </c>
      <c r="P2" s="140" t="s">
        <v>154</v>
      </c>
      <c r="Q2" s="140" t="s">
        <v>155</v>
      </c>
      <c r="R2" s="140" t="s">
        <v>156</v>
      </c>
      <c r="S2" s="140" t="s">
        <v>157</v>
      </c>
      <c r="T2" s="140" t="s">
        <v>158</v>
      </c>
      <c r="U2" s="140" t="s">
        <v>159</v>
      </c>
      <c r="V2" s="140" t="s">
        <v>160</v>
      </c>
      <c r="W2" s="140" t="s">
        <v>161</v>
      </c>
      <c r="X2" s="140" t="s">
        <v>162</v>
      </c>
      <c r="Y2" s="140" t="s">
        <v>163</v>
      </c>
      <c r="Z2" s="140" t="s">
        <v>164</v>
      </c>
      <c r="AA2" s="140" t="s">
        <v>165</v>
      </c>
      <c r="AB2" s="144"/>
    </row>
    <row r="3" spans="1:28" ht="14" customHeight="1">
      <c r="A3" s="79"/>
      <c r="B3" s="139" t="s">
        <v>33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5"/>
      <c r="AB3" s="144" t="s">
        <v>44</v>
      </c>
    </row>
    <row r="4" spans="1:28" ht="14" customHeight="1">
      <c r="A4" s="79"/>
      <c r="B4" s="80"/>
      <c r="C4" s="80" t="s">
        <v>1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9">
        <v>0</v>
      </c>
      <c r="P4" s="89">
        <v>0</v>
      </c>
      <c r="Q4" s="89">
        <v>0</v>
      </c>
      <c r="R4" s="89">
        <v>0</v>
      </c>
      <c r="S4" s="89">
        <v>0</v>
      </c>
      <c r="T4" s="89">
        <v>0</v>
      </c>
      <c r="U4" s="89">
        <v>0</v>
      </c>
      <c r="V4" s="89">
        <v>0</v>
      </c>
      <c r="W4" s="89">
        <v>0</v>
      </c>
      <c r="X4" s="89">
        <v>0</v>
      </c>
      <c r="Y4" s="89">
        <v>0</v>
      </c>
      <c r="Z4" s="89">
        <v>0</v>
      </c>
      <c r="AA4" s="89">
        <v>0</v>
      </c>
      <c r="AB4" s="146">
        <f>AVERAGE(O4:Z4)</f>
        <v>0</v>
      </c>
    </row>
    <row r="5" spans="1:28" ht="14" customHeight="1">
      <c r="A5" s="79"/>
      <c r="B5" s="80"/>
      <c r="C5" s="80" t="s">
        <v>98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9">
        <f>O4*Assumptions!$O$3</f>
        <v>0</v>
      </c>
      <c r="P5" s="89">
        <v>0</v>
      </c>
      <c r="Q5" s="89">
        <f>Q4*Assumptions!$O$3</f>
        <v>0</v>
      </c>
      <c r="R5" s="89">
        <f>R4*Assumptions!$O$3</f>
        <v>0</v>
      </c>
      <c r="S5" s="89">
        <f>S4*Assumptions!$O$3</f>
        <v>0</v>
      </c>
      <c r="T5" s="89">
        <v>0</v>
      </c>
      <c r="U5" s="89">
        <f>U4*Assumptions!$O$3</f>
        <v>0</v>
      </c>
      <c r="V5" s="89">
        <f>V4*Assumptions!$O$3</f>
        <v>0</v>
      </c>
      <c r="W5" s="89">
        <f>W4*Assumptions!$O$3</f>
        <v>0</v>
      </c>
      <c r="X5" s="89">
        <f>X4*Assumptions!$O$3</f>
        <v>0</v>
      </c>
      <c r="Y5" s="89">
        <f>Y4*Assumptions!$O$3</f>
        <v>0</v>
      </c>
      <c r="Z5" s="89">
        <f>Z4*Assumptions!$O$3</f>
        <v>0</v>
      </c>
      <c r="AA5" s="89">
        <f>AA4*Assumptions!$O$3</f>
        <v>0</v>
      </c>
      <c r="AB5" s="89">
        <f>AB4*Assumptions!$O$3</f>
        <v>0</v>
      </c>
    </row>
    <row r="6" spans="1:28" ht="14" customHeight="1">
      <c r="A6" s="79"/>
      <c r="B6" s="80"/>
      <c r="C6" s="139" t="s">
        <v>100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40">
        <f>O4-O5</f>
        <v>0</v>
      </c>
      <c r="P6" s="140">
        <f t="shared" ref="P6:Z6" si="0">P4-P5</f>
        <v>0</v>
      </c>
      <c r="Q6" s="140">
        <f t="shared" si="0"/>
        <v>0</v>
      </c>
      <c r="R6" s="140">
        <f t="shared" si="0"/>
        <v>0</v>
      </c>
      <c r="S6" s="140">
        <f t="shared" si="0"/>
        <v>0</v>
      </c>
      <c r="T6" s="140">
        <f t="shared" si="0"/>
        <v>0</v>
      </c>
      <c r="U6" s="140">
        <f t="shared" si="0"/>
        <v>0</v>
      </c>
      <c r="V6" s="140">
        <f t="shared" si="0"/>
        <v>0</v>
      </c>
      <c r="W6" s="140">
        <f t="shared" si="0"/>
        <v>0</v>
      </c>
      <c r="X6" s="140">
        <f t="shared" si="0"/>
        <v>0</v>
      </c>
      <c r="Y6" s="140">
        <f t="shared" si="0"/>
        <v>0</v>
      </c>
      <c r="Z6" s="140">
        <f t="shared" si="0"/>
        <v>0</v>
      </c>
      <c r="AA6" s="140">
        <f t="shared" ref="AA6" si="1">AA4-AA5</f>
        <v>0</v>
      </c>
      <c r="AB6" s="146">
        <f>AVERAGE(O6:Z6)</f>
        <v>0</v>
      </c>
    </row>
    <row r="7" spans="1:28" ht="14" customHeight="1">
      <c r="A7" s="79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144"/>
    </row>
    <row r="8" spans="1:28" ht="14" customHeight="1">
      <c r="A8" s="79"/>
      <c r="B8" s="139" t="s">
        <v>34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5" t="s">
        <v>0</v>
      </c>
      <c r="AB8" s="144" t="s">
        <v>44</v>
      </c>
    </row>
    <row r="9" spans="1:28" ht="14" customHeight="1">
      <c r="A9" s="79"/>
      <c r="B9" s="80"/>
      <c r="C9" s="80" t="s">
        <v>2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144"/>
    </row>
    <row r="10" spans="1:28" ht="14" customHeight="1">
      <c r="A10" s="79"/>
      <c r="B10" s="80"/>
      <c r="C10" s="80"/>
      <c r="D10" s="80" t="s">
        <v>85</v>
      </c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9">
        <v>0</v>
      </c>
      <c r="P10" s="89">
        <v>0</v>
      </c>
      <c r="Q10" s="89">
        <v>0</v>
      </c>
      <c r="R10" s="89">
        <v>0</v>
      </c>
      <c r="S10" s="89">
        <v>0</v>
      </c>
      <c r="T10" s="89">
        <v>0</v>
      </c>
      <c r="U10" s="89">
        <v>0</v>
      </c>
      <c r="V10" s="89">
        <v>0</v>
      </c>
      <c r="W10" s="89">
        <v>0</v>
      </c>
      <c r="X10" s="89">
        <v>0</v>
      </c>
      <c r="Y10" s="89">
        <v>0</v>
      </c>
      <c r="Z10" s="89">
        <v>0</v>
      </c>
      <c r="AA10" s="89">
        <f>SUM(O10:Z10)</f>
        <v>0</v>
      </c>
      <c r="AB10" s="146">
        <f t="shared" ref="AB10:AB15" si="2">AVERAGE(O10:Z10)</f>
        <v>0</v>
      </c>
    </row>
    <row r="11" spans="1:28" ht="14" customHeight="1">
      <c r="A11" s="79"/>
      <c r="B11" s="80"/>
      <c r="C11" s="80"/>
      <c r="D11" s="80" t="s">
        <v>133</v>
      </c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9">
        <f>Assumptions!$O$19</f>
        <v>0</v>
      </c>
      <c r="P11" s="89">
        <f>Assumptions!$O$19</f>
        <v>0</v>
      </c>
      <c r="Q11" s="89">
        <f>Assumptions!$O$19</f>
        <v>0</v>
      </c>
      <c r="R11" s="89">
        <f>Assumptions!$O$19</f>
        <v>0</v>
      </c>
      <c r="S11" s="89">
        <f>Assumptions!$O$19</f>
        <v>0</v>
      </c>
      <c r="T11" s="89">
        <f>Assumptions!$O$19</f>
        <v>0</v>
      </c>
      <c r="U11" s="89">
        <f>Assumptions!$O$19</f>
        <v>0</v>
      </c>
      <c r="V11" s="89">
        <f>Assumptions!$O$19</f>
        <v>0</v>
      </c>
      <c r="W11" s="89">
        <f>Assumptions!$O$19</f>
        <v>0</v>
      </c>
      <c r="X11" s="89">
        <f>Assumptions!$O$19</f>
        <v>0</v>
      </c>
      <c r="Y11" s="89">
        <f>Assumptions!$O$19</f>
        <v>0</v>
      </c>
      <c r="Z11" s="89">
        <f>Assumptions!$O$19</f>
        <v>0</v>
      </c>
      <c r="AA11" s="89">
        <f>SUM(O11:Z11)</f>
        <v>0</v>
      </c>
      <c r="AB11" s="146">
        <f t="shared" si="2"/>
        <v>0</v>
      </c>
    </row>
    <row r="12" spans="1:28" ht="14" customHeight="1">
      <c r="A12" s="79"/>
      <c r="B12" s="80"/>
      <c r="C12" s="80"/>
      <c r="D12" s="80" t="s">
        <v>3</v>
      </c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89">
        <v>0</v>
      </c>
      <c r="Y12" s="89">
        <v>0</v>
      </c>
      <c r="Z12" s="89">
        <v>0</v>
      </c>
      <c r="AA12" s="89">
        <f>SUM(O12:Z12)</f>
        <v>0</v>
      </c>
      <c r="AB12" s="146">
        <f t="shared" si="2"/>
        <v>0</v>
      </c>
    </row>
    <row r="13" spans="1:28" ht="14" customHeight="1">
      <c r="A13" s="79"/>
      <c r="B13" s="80"/>
      <c r="C13" s="80"/>
      <c r="D13" s="80" t="s">
        <v>4</v>
      </c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9">
        <v>0</v>
      </c>
      <c r="P13" s="89">
        <v>0</v>
      </c>
      <c r="Q13" s="89">
        <v>0</v>
      </c>
      <c r="R13" s="89">
        <v>0</v>
      </c>
      <c r="S13" s="89">
        <v>0</v>
      </c>
      <c r="T13" s="89">
        <v>0</v>
      </c>
      <c r="U13" s="89">
        <v>0</v>
      </c>
      <c r="V13" s="89">
        <v>0</v>
      </c>
      <c r="W13" s="89">
        <v>0</v>
      </c>
      <c r="X13" s="89">
        <v>0</v>
      </c>
      <c r="Y13" s="89">
        <v>0</v>
      </c>
      <c r="Z13" s="89">
        <v>0</v>
      </c>
      <c r="AA13" s="89">
        <f t="shared" ref="AA13:AA31" si="3">SUM(O13:Z13)</f>
        <v>0</v>
      </c>
      <c r="AB13" s="146">
        <f t="shared" si="2"/>
        <v>0</v>
      </c>
    </row>
    <row r="14" spans="1:28" ht="14" customHeight="1">
      <c r="A14" s="79"/>
      <c r="B14" s="80"/>
      <c r="C14" s="80"/>
      <c r="D14" s="80" t="s">
        <v>71</v>
      </c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9">
        <f>Assumptions!$O$5</f>
        <v>0</v>
      </c>
      <c r="P14" s="89">
        <f>Assumptions!$O$5</f>
        <v>0</v>
      </c>
      <c r="Q14" s="89">
        <f>Assumptions!$O$5</f>
        <v>0</v>
      </c>
      <c r="R14" s="89">
        <f>Assumptions!$O$5</f>
        <v>0</v>
      </c>
      <c r="S14" s="89">
        <f>Assumptions!$O$5</f>
        <v>0</v>
      </c>
      <c r="T14" s="89">
        <f>Assumptions!$O$5</f>
        <v>0</v>
      </c>
      <c r="U14" s="89">
        <f>Assumptions!$O$5</f>
        <v>0</v>
      </c>
      <c r="V14" s="89">
        <f>Assumptions!$O$5</f>
        <v>0</v>
      </c>
      <c r="W14" s="89">
        <f>Assumptions!$O$5</f>
        <v>0</v>
      </c>
      <c r="X14" s="89">
        <f>Assumptions!$O$5</f>
        <v>0</v>
      </c>
      <c r="Y14" s="89">
        <f>Assumptions!$O$5</f>
        <v>0</v>
      </c>
      <c r="Z14" s="89">
        <f>Assumptions!$O$5</f>
        <v>0</v>
      </c>
      <c r="AA14" s="89">
        <f t="shared" si="3"/>
        <v>0</v>
      </c>
      <c r="AB14" s="146">
        <f t="shared" si="2"/>
        <v>0</v>
      </c>
    </row>
    <row r="15" spans="1:28" ht="14" customHeight="1">
      <c r="A15" s="79"/>
      <c r="B15" s="80"/>
      <c r="C15" s="80"/>
      <c r="D15" s="80" t="s">
        <v>54</v>
      </c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9">
        <f>O12*0.09</f>
        <v>0</v>
      </c>
      <c r="P15" s="89">
        <f t="shared" ref="P15:Z15" si="4">P12*0.09</f>
        <v>0</v>
      </c>
      <c r="Q15" s="89">
        <f t="shared" si="4"/>
        <v>0</v>
      </c>
      <c r="R15" s="89">
        <f t="shared" si="4"/>
        <v>0</v>
      </c>
      <c r="S15" s="89">
        <f t="shared" si="4"/>
        <v>0</v>
      </c>
      <c r="T15" s="89">
        <f t="shared" si="4"/>
        <v>0</v>
      </c>
      <c r="U15" s="89">
        <f t="shared" si="4"/>
        <v>0</v>
      </c>
      <c r="V15" s="89">
        <f t="shared" si="4"/>
        <v>0</v>
      </c>
      <c r="W15" s="89">
        <f t="shared" si="4"/>
        <v>0</v>
      </c>
      <c r="X15" s="89">
        <f t="shared" si="4"/>
        <v>0</v>
      </c>
      <c r="Y15" s="89">
        <f t="shared" si="4"/>
        <v>0</v>
      </c>
      <c r="Z15" s="89">
        <f t="shared" si="4"/>
        <v>0</v>
      </c>
      <c r="AA15" s="89">
        <f t="shared" si="3"/>
        <v>0</v>
      </c>
      <c r="AB15" s="146">
        <f t="shared" si="2"/>
        <v>0</v>
      </c>
    </row>
    <row r="16" spans="1:28" ht="14" customHeight="1">
      <c r="A16" s="79"/>
      <c r="B16" s="80"/>
      <c r="C16" s="80"/>
      <c r="D16" s="80" t="s">
        <v>5</v>
      </c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146"/>
    </row>
    <row r="17" spans="1:31" ht="14" customHeight="1">
      <c r="A17" s="79"/>
      <c r="B17" s="80"/>
      <c r="C17" s="80"/>
      <c r="D17" s="80"/>
      <c r="E17" s="88" t="s">
        <v>72</v>
      </c>
      <c r="F17" s="80"/>
      <c r="G17" s="80"/>
      <c r="H17" s="80"/>
      <c r="I17" s="80"/>
      <c r="J17" s="80"/>
      <c r="K17" s="80"/>
      <c r="L17" s="80"/>
      <c r="M17" s="80"/>
      <c r="N17" s="80"/>
      <c r="O17" s="89">
        <f>Assumptions!$O$29</f>
        <v>0</v>
      </c>
      <c r="P17" s="89"/>
      <c r="Q17" s="89"/>
      <c r="R17" s="89">
        <f>Assumptions!$O$29</f>
        <v>0</v>
      </c>
      <c r="S17" s="89"/>
      <c r="T17" s="89"/>
      <c r="U17" s="89"/>
      <c r="V17" s="89">
        <f>Assumptions!$O$29</f>
        <v>0</v>
      </c>
      <c r="W17" s="89"/>
      <c r="X17" s="89"/>
      <c r="Y17" s="89">
        <f>Assumptions!$O$29</f>
        <v>0</v>
      </c>
      <c r="Z17" s="89"/>
      <c r="AA17" s="89">
        <f t="shared" si="3"/>
        <v>0</v>
      </c>
      <c r="AB17" s="146">
        <f t="shared" ref="AB17:AB31" si="5">AVERAGE(O17:Z17)</f>
        <v>0</v>
      </c>
    </row>
    <row r="18" spans="1:31" ht="14" customHeight="1">
      <c r="A18" s="79"/>
      <c r="B18" s="80"/>
      <c r="C18" s="80"/>
      <c r="D18" s="80"/>
      <c r="E18" s="88" t="s">
        <v>73</v>
      </c>
      <c r="F18" s="80"/>
      <c r="G18" s="80"/>
      <c r="H18" s="80"/>
      <c r="I18" s="80"/>
      <c r="J18" s="80"/>
      <c r="K18" s="80"/>
      <c r="L18" s="80"/>
      <c r="M18" s="80"/>
      <c r="N18" s="80"/>
      <c r="O18" s="89">
        <f>Assumptions!$O$30</f>
        <v>0</v>
      </c>
      <c r="P18" s="89">
        <f>Assumptions!$O$30</f>
        <v>0</v>
      </c>
      <c r="Q18" s="89">
        <f>Assumptions!$O$30</f>
        <v>0</v>
      </c>
      <c r="R18" s="89">
        <f>Assumptions!$O$30</f>
        <v>0</v>
      </c>
      <c r="S18" s="89">
        <f>Assumptions!$O$30</f>
        <v>0</v>
      </c>
      <c r="T18" s="89">
        <f>Assumptions!$O$30</f>
        <v>0</v>
      </c>
      <c r="U18" s="89">
        <f>Assumptions!$O$30</f>
        <v>0</v>
      </c>
      <c r="V18" s="89">
        <f>Assumptions!$O$30</f>
        <v>0</v>
      </c>
      <c r="W18" s="89">
        <f>Assumptions!$O$30</f>
        <v>0</v>
      </c>
      <c r="X18" s="89">
        <f>Assumptions!$O$30</f>
        <v>0</v>
      </c>
      <c r="Y18" s="89">
        <f>Assumptions!$O$30</f>
        <v>0</v>
      </c>
      <c r="Z18" s="89">
        <f>Assumptions!$O$30</f>
        <v>0</v>
      </c>
      <c r="AA18" s="89">
        <f t="shared" si="3"/>
        <v>0</v>
      </c>
      <c r="AB18" s="146">
        <f t="shared" si="5"/>
        <v>0</v>
      </c>
    </row>
    <row r="19" spans="1:31" ht="14" customHeight="1">
      <c r="A19" s="79"/>
      <c r="B19" s="80"/>
      <c r="C19" s="80"/>
      <c r="D19" s="80" t="s">
        <v>6</v>
      </c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9">
        <f>Assumptions!$O$7</f>
        <v>0</v>
      </c>
      <c r="P19" s="89">
        <f>Assumptions!$O$7</f>
        <v>0</v>
      </c>
      <c r="Q19" s="89">
        <f>Assumptions!$O$7</f>
        <v>0</v>
      </c>
      <c r="R19" s="89">
        <f>Assumptions!$O$7</f>
        <v>0</v>
      </c>
      <c r="S19" s="89">
        <f>Assumptions!$O$7</f>
        <v>0</v>
      </c>
      <c r="T19" s="89">
        <f>Assumptions!$O$7</f>
        <v>0</v>
      </c>
      <c r="U19" s="89">
        <f>Assumptions!$O$7</f>
        <v>0</v>
      </c>
      <c r="V19" s="89">
        <f>Assumptions!$O$7</f>
        <v>0</v>
      </c>
      <c r="W19" s="89">
        <f>Assumptions!$O$7</f>
        <v>0</v>
      </c>
      <c r="X19" s="89">
        <f>Assumptions!$O$7</f>
        <v>0</v>
      </c>
      <c r="Y19" s="89">
        <f>Assumptions!$O$7</f>
        <v>0</v>
      </c>
      <c r="Z19" s="89">
        <f>Assumptions!$O$7</f>
        <v>0</v>
      </c>
      <c r="AA19" s="89">
        <f t="shared" si="3"/>
        <v>0</v>
      </c>
      <c r="AB19" s="146">
        <f t="shared" si="5"/>
        <v>0</v>
      </c>
    </row>
    <row r="20" spans="1:31" ht="14" customHeight="1">
      <c r="A20" s="79"/>
      <c r="B20" s="80"/>
      <c r="C20" s="80"/>
      <c r="D20" s="80" t="s">
        <v>7</v>
      </c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9">
        <f>Assumptions!$O$4</f>
        <v>0</v>
      </c>
      <c r="P20" s="89">
        <f>Assumptions!$O$4</f>
        <v>0</v>
      </c>
      <c r="Q20" s="89">
        <f>Assumptions!$O$4</f>
        <v>0</v>
      </c>
      <c r="R20" s="89">
        <f>Assumptions!$O$4</f>
        <v>0</v>
      </c>
      <c r="S20" s="89">
        <f>Assumptions!$O$4</f>
        <v>0</v>
      </c>
      <c r="T20" s="89">
        <f>Assumptions!$O$4</f>
        <v>0</v>
      </c>
      <c r="U20" s="89">
        <f>Assumptions!$O$4</f>
        <v>0</v>
      </c>
      <c r="V20" s="89">
        <f>Assumptions!$O$4</f>
        <v>0</v>
      </c>
      <c r="W20" s="89">
        <f>Assumptions!$O$4</f>
        <v>0</v>
      </c>
      <c r="X20" s="89">
        <f>Assumptions!$O$4</f>
        <v>0</v>
      </c>
      <c r="Y20" s="89">
        <f>Assumptions!$O$4</f>
        <v>0</v>
      </c>
      <c r="Z20" s="89">
        <f>Assumptions!$O$4</f>
        <v>0</v>
      </c>
      <c r="AA20" s="89">
        <f t="shared" si="3"/>
        <v>0</v>
      </c>
      <c r="AB20" s="146">
        <f t="shared" si="5"/>
        <v>0</v>
      </c>
    </row>
    <row r="21" spans="1:31" ht="14" customHeight="1">
      <c r="A21" s="79"/>
      <c r="B21" s="80"/>
      <c r="C21" s="80"/>
      <c r="D21" s="80" t="s">
        <v>86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146"/>
    </row>
    <row r="22" spans="1:31" ht="14" customHeight="1">
      <c r="A22" s="79"/>
      <c r="B22" s="80"/>
      <c r="C22" s="80"/>
      <c r="D22" s="80"/>
      <c r="E22" s="88" t="s">
        <v>38</v>
      </c>
      <c r="F22" s="80"/>
      <c r="G22" s="80"/>
      <c r="H22" s="80"/>
      <c r="I22" s="80"/>
      <c r="J22" s="80"/>
      <c r="K22" s="80"/>
      <c r="L22" s="80"/>
      <c r="M22" s="80"/>
      <c r="N22" s="80"/>
      <c r="O22" s="89">
        <f>'Opening Balance Sheet'!$L$9/15/12</f>
        <v>0</v>
      </c>
      <c r="P22" s="89">
        <f>'Opening Balance Sheet'!$L$9/15/12</f>
        <v>0</v>
      </c>
      <c r="Q22" s="89">
        <f>'Opening Balance Sheet'!$L$9/15/12</f>
        <v>0</v>
      </c>
      <c r="R22" s="89">
        <f>'Opening Balance Sheet'!$L$9/15/12</f>
        <v>0</v>
      </c>
      <c r="S22" s="89">
        <f>'Opening Balance Sheet'!$L$9/15/12</f>
        <v>0</v>
      </c>
      <c r="T22" s="89">
        <f>'Opening Balance Sheet'!$L$9/15/12</f>
        <v>0</v>
      </c>
      <c r="U22" s="89">
        <f>'Opening Balance Sheet'!$L$9/15/12</f>
        <v>0</v>
      </c>
      <c r="V22" s="89">
        <f>'Opening Balance Sheet'!$L$9/15/12</f>
        <v>0</v>
      </c>
      <c r="W22" s="89">
        <f>'Opening Balance Sheet'!$L$9/15/12</f>
        <v>0</v>
      </c>
      <c r="X22" s="89">
        <f>'Opening Balance Sheet'!$L$9/15/12</f>
        <v>0</v>
      </c>
      <c r="Y22" s="89">
        <f>'Opening Balance Sheet'!$L$9/15/12</f>
        <v>0</v>
      </c>
      <c r="Z22" s="89">
        <f>'Opening Balance Sheet'!$L$9/15/12</f>
        <v>0</v>
      </c>
      <c r="AA22" s="89">
        <f t="shared" si="3"/>
        <v>0</v>
      </c>
      <c r="AB22" s="146">
        <f t="shared" si="5"/>
        <v>0</v>
      </c>
    </row>
    <row r="23" spans="1:31" ht="14" customHeight="1">
      <c r="A23" s="79"/>
      <c r="B23" s="80"/>
      <c r="C23" s="80"/>
      <c r="D23" s="80"/>
      <c r="E23" s="88" t="s">
        <v>45</v>
      </c>
      <c r="F23" s="80"/>
      <c r="G23" s="80"/>
      <c r="H23" s="80"/>
      <c r="I23" s="80"/>
      <c r="J23" s="80"/>
      <c r="K23" s="80"/>
      <c r="L23" s="80"/>
      <c r="M23" s="80"/>
      <c r="N23" s="80"/>
      <c r="O23" s="89">
        <f>'Opening Balance Sheet'!$L$10/7/12</f>
        <v>0</v>
      </c>
      <c r="P23" s="89">
        <f>'Opening Balance Sheet'!$L$10/7/12</f>
        <v>0</v>
      </c>
      <c r="Q23" s="89">
        <f>'Opening Balance Sheet'!$L$10/7/12</f>
        <v>0</v>
      </c>
      <c r="R23" s="89">
        <f>'Opening Balance Sheet'!$L$10/7/12</f>
        <v>0</v>
      </c>
      <c r="S23" s="89">
        <f>'Opening Balance Sheet'!$L$10/7/12</f>
        <v>0</v>
      </c>
      <c r="T23" s="89">
        <f>'Opening Balance Sheet'!$L$10/7/12</f>
        <v>0</v>
      </c>
      <c r="U23" s="89">
        <f>'Opening Balance Sheet'!$L$10/7/12</f>
        <v>0</v>
      </c>
      <c r="V23" s="89">
        <f>'Opening Balance Sheet'!$L$10/7/12</f>
        <v>0</v>
      </c>
      <c r="W23" s="89">
        <f>'Opening Balance Sheet'!$L$10/7/12</f>
        <v>0</v>
      </c>
      <c r="X23" s="89">
        <f>'Opening Balance Sheet'!$L$10/7/12</f>
        <v>0</v>
      </c>
      <c r="Y23" s="89">
        <f>'Opening Balance Sheet'!$L$10/7/12</f>
        <v>0</v>
      </c>
      <c r="Z23" s="89">
        <f>'Opening Balance Sheet'!$L$10/7/12</f>
        <v>0</v>
      </c>
      <c r="AA23" s="89">
        <f t="shared" si="3"/>
        <v>0</v>
      </c>
      <c r="AB23" s="146">
        <f t="shared" si="5"/>
        <v>0</v>
      </c>
    </row>
    <row r="24" spans="1:31" ht="14" customHeight="1">
      <c r="A24" s="79"/>
      <c r="B24" s="80"/>
      <c r="C24" s="80"/>
      <c r="D24" s="80"/>
      <c r="E24" s="88" t="s">
        <v>15</v>
      </c>
      <c r="F24" s="80"/>
      <c r="G24" s="80"/>
      <c r="H24" s="80"/>
      <c r="I24" s="80"/>
      <c r="J24" s="80"/>
      <c r="K24" s="80"/>
      <c r="L24" s="80"/>
      <c r="M24" s="80"/>
      <c r="N24" s="80"/>
      <c r="O24" s="89">
        <f>'Opening Balance Sheet'!$L$11/5/12</f>
        <v>0</v>
      </c>
      <c r="P24" s="89">
        <f>'Opening Balance Sheet'!$L$11/5/12</f>
        <v>0</v>
      </c>
      <c r="Q24" s="89">
        <f>'Opening Balance Sheet'!$L$11/5/12</f>
        <v>0</v>
      </c>
      <c r="R24" s="89">
        <f>'Opening Balance Sheet'!$L$11/5/12</f>
        <v>0</v>
      </c>
      <c r="S24" s="89">
        <f>'Opening Balance Sheet'!$L$11/5/12</f>
        <v>0</v>
      </c>
      <c r="T24" s="89">
        <f>'Opening Balance Sheet'!$L$11/5/12</f>
        <v>0</v>
      </c>
      <c r="U24" s="89">
        <f>'Opening Balance Sheet'!$L$11/5/12</f>
        <v>0</v>
      </c>
      <c r="V24" s="89">
        <f>'Opening Balance Sheet'!$L$11/5/12</f>
        <v>0</v>
      </c>
      <c r="W24" s="89">
        <f>'Opening Balance Sheet'!$L$11/5/12</f>
        <v>0</v>
      </c>
      <c r="X24" s="89">
        <f>'Opening Balance Sheet'!$L$11/5/12</f>
        <v>0</v>
      </c>
      <c r="Y24" s="89">
        <f>'Opening Balance Sheet'!$L$11/5/12</f>
        <v>0</v>
      </c>
      <c r="Z24" s="89">
        <f>'Opening Balance Sheet'!$L$11/5/12</f>
        <v>0</v>
      </c>
      <c r="AA24" s="89">
        <f t="shared" si="3"/>
        <v>0</v>
      </c>
      <c r="AB24" s="146">
        <f t="shared" si="5"/>
        <v>0</v>
      </c>
    </row>
    <row r="25" spans="1:31" ht="14" customHeight="1">
      <c r="A25" s="79"/>
      <c r="B25" s="80"/>
      <c r="C25" s="80"/>
      <c r="D25" s="80" t="s">
        <v>14</v>
      </c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9">
        <f>Assumptions!$O$8</f>
        <v>0</v>
      </c>
      <c r="P25" s="89">
        <f>Assumptions!$O$8</f>
        <v>0</v>
      </c>
      <c r="Q25" s="89">
        <f>Assumptions!$O$8</f>
        <v>0</v>
      </c>
      <c r="R25" s="89">
        <f>Assumptions!$O$8</f>
        <v>0</v>
      </c>
      <c r="S25" s="89">
        <f>Assumptions!$O$8</f>
        <v>0</v>
      </c>
      <c r="T25" s="89">
        <f>Assumptions!$O$8</f>
        <v>0</v>
      </c>
      <c r="U25" s="89">
        <f>Assumptions!$O$8</f>
        <v>0</v>
      </c>
      <c r="V25" s="89">
        <f>Assumptions!$O$8</f>
        <v>0</v>
      </c>
      <c r="W25" s="89">
        <f>Assumptions!$O$8</f>
        <v>0</v>
      </c>
      <c r="X25" s="89">
        <f>Assumptions!$O$8</f>
        <v>0</v>
      </c>
      <c r="Y25" s="89">
        <f>Assumptions!$O$8</f>
        <v>0</v>
      </c>
      <c r="Z25" s="89">
        <f>Assumptions!$O$8</f>
        <v>0</v>
      </c>
      <c r="AA25" s="89">
        <f t="shared" si="3"/>
        <v>0</v>
      </c>
      <c r="AB25" s="146">
        <f t="shared" si="5"/>
        <v>0</v>
      </c>
    </row>
    <row r="26" spans="1:31" ht="14" customHeight="1">
      <c r="A26" s="79"/>
      <c r="B26" s="80"/>
      <c r="C26" s="80"/>
      <c r="D26" s="80" t="s">
        <v>8</v>
      </c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9">
        <f>Assumptions!$O$9</f>
        <v>0</v>
      </c>
      <c r="P26" s="89">
        <f>Assumptions!$O$9</f>
        <v>0</v>
      </c>
      <c r="Q26" s="89">
        <f>Assumptions!$O$9</f>
        <v>0</v>
      </c>
      <c r="R26" s="89">
        <f>Assumptions!$O$9</f>
        <v>0</v>
      </c>
      <c r="S26" s="89">
        <f>Assumptions!$O$9</f>
        <v>0</v>
      </c>
      <c r="T26" s="89">
        <f>Assumptions!$O$9</f>
        <v>0</v>
      </c>
      <c r="U26" s="89">
        <f>Assumptions!$O$9</f>
        <v>0</v>
      </c>
      <c r="V26" s="89">
        <f>Assumptions!$O$9</f>
        <v>0</v>
      </c>
      <c r="W26" s="89">
        <f>Assumptions!$O$9</f>
        <v>0</v>
      </c>
      <c r="X26" s="89">
        <f>Assumptions!$O$9</f>
        <v>0</v>
      </c>
      <c r="Y26" s="89">
        <f>Assumptions!$O$9</f>
        <v>0</v>
      </c>
      <c r="Z26" s="89">
        <f>Assumptions!$O$9</f>
        <v>0</v>
      </c>
      <c r="AA26" s="89">
        <f t="shared" si="3"/>
        <v>0</v>
      </c>
      <c r="AB26" s="146">
        <f t="shared" si="5"/>
        <v>0</v>
      </c>
    </row>
    <row r="27" spans="1:31" ht="14" customHeight="1">
      <c r="A27" s="79"/>
      <c r="B27" s="80"/>
      <c r="C27" s="80"/>
      <c r="D27" s="80" t="s">
        <v>9</v>
      </c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9">
        <v>0</v>
      </c>
      <c r="P27" s="89">
        <f>Assumptions!$O$10</f>
        <v>0</v>
      </c>
      <c r="Q27" s="89">
        <f>Assumptions!$O$10</f>
        <v>0</v>
      </c>
      <c r="R27" s="89">
        <f>Assumptions!$O$10</f>
        <v>0</v>
      </c>
      <c r="S27" s="89">
        <f>Assumptions!$O$10</f>
        <v>0</v>
      </c>
      <c r="T27" s="89">
        <f>Assumptions!$O$10</f>
        <v>0</v>
      </c>
      <c r="U27" s="89">
        <f>Assumptions!$O$10</f>
        <v>0</v>
      </c>
      <c r="V27" s="89">
        <f>Assumptions!$O$10</f>
        <v>0</v>
      </c>
      <c r="W27" s="89">
        <f>Assumptions!$O$10</f>
        <v>0</v>
      </c>
      <c r="X27" s="89">
        <f>Assumptions!$O$10</f>
        <v>0</v>
      </c>
      <c r="Y27" s="89">
        <f>Assumptions!$O$10</f>
        <v>0</v>
      </c>
      <c r="Z27" s="89">
        <f>Assumptions!$O$10</f>
        <v>0</v>
      </c>
      <c r="AA27" s="89">
        <f t="shared" si="3"/>
        <v>0</v>
      </c>
      <c r="AB27" s="146">
        <f t="shared" si="5"/>
        <v>0</v>
      </c>
    </row>
    <row r="28" spans="1:31" ht="14" customHeight="1">
      <c r="A28" s="79"/>
      <c r="B28" s="80"/>
      <c r="C28" s="80"/>
      <c r="D28" s="80" t="s">
        <v>10</v>
      </c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9">
        <f>Assumptions!$O$11</f>
        <v>0</v>
      </c>
      <c r="P28" s="89">
        <f>Assumptions!$O$11</f>
        <v>0</v>
      </c>
      <c r="Q28" s="89">
        <f>Assumptions!$O$11</f>
        <v>0</v>
      </c>
      <c r="R28" s="89">
        <f>Assumptions!$O$11</f>
        <v>0</v>
      </c>
      <c r="S28" s="89">
        <f>Assumptions!$O$11</f>
        <v>0</v>
      </c>
      <c r="T28" s="89">
        <f>Assumptions!$O$11</f>
        <v>0</v>
      </c>
      <c r="U28" s="89">
        <f>Assumptions!$O$11</f>
        <v>0</v>
      </c>
      <c r="V28" s="89">
        <f>Assumptions!$O$11</f>
        <v>0</v>
      </c>
      <c r="W28" s="89">
        <f>Assumptions!$O$11</f>
        <v>0</v>
      </c>
      <c r="X28" s="89">
        <f>Assumptions!$O$11</f>
        <v>0</v>
      </c>
      <c r="Y28" s="89">
        <f>Assumptions!$O$11</f>
        <v>0</v>
      </c>
      <c r="Z28" s="89">
        <f>Assumptions!$O$11</f>
        <v>0</v>
      </c>
      <c r="AA28" s="89">
        <f t="shared" si="3"/>
        <v>0</v>
      </c>
      <c r="AB28" s="146">
        <f t="shared" si="5"/>
        <v>0</v>
      </c>
    </row>
    <row r="29" spans="1:31" ht="14" customHeight="1">
      <c r="A29" s="79"/>
      <c r="B29" s="80"/>
      <c r="C29" s="80"/>
      <c r="D29" s="80" t="s">
        <v>13</v>
      </c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9">
        <f>Assumptions!$O$12</f>
        <v>0</v>
      </c>
      <c r="P29" s="89">
        <f>Assumptions!$O$12</f>
        <v>0</v>
      </c>
      <c r="Q29" s="89">
        <f>Assumptions!$O$12</f>
        <v>0</v>
      </c>
      <c r="R29" s="89">
        <f>Assumptions!$O$12</f>
        <v>0</v>
      </c>
      <c r="S29" s="89">
        <f>Assumptions!$O$12</f>
        <v>0</v>
      </c>
      <c r="T29" s="89">
        <f>Assumptions!$O$12</f>
        <v>0</v>
      </c>
      <c r="U29" s="89">
        <f>Assumptions!$O$12</f>
        <v>0</v>
      </c>
      <c r="V29" s="89">
        <f>Assumptions!$O$12</f>
        <v>0</v>
      </c>
      <c r="W29" s="89">
        <f>Assumptions!$O$12</f>
        <v>0</v>
      </c>
      <c r="X29" s="89">
        <f>Assumptions!$O$12</f>
        <v>0</v>
      </c>
      <c r="Y29" s="89">
        <f>Assumptions!$O$12</f>
        <v>0</v>
      </c>
      <c r="Z29" s="89">
        <f>Assumptions!$O$12</f>
        <v>0</v>
      </c>
      <c r="AA29" s="89">
        <f t="shared" si="3"/>
        <v>0</v>
      </c>
      <c r="AB29" s="146">
        <f t="shared" si="5"/>
        <v>0</v>
      </c>
    </row>
    <row r="30" spans="1:31" ht="14" customHeight="1">
      <c r="A30" s="79"/>
      <c r="B30" s="80"/>
      <c r="C30" s="80"/>
      <c r="D30" s="80" t="s">
        <v>11</v>
      </c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9">
        <f>Assumptions!$O$14</f>
        <v>0</v>
      </c>
      <c r="P30" s="89">
        <f>Assumptions!$O$14</f>
        <v>0</v>
      </c>
      <c r="Q30" s="89">
        <f>Assumptions!$O$14</f>
        <v>0</v>
      </c>
      <c r="R30" s="89">
        <f>Assumptions!$O$14</f>
        <v>0</v>
      </c>
      <c r="S30" s="89">
        <f>Assumptions!$O$14</f>
        <v>0</v>
      </c>
      <c r="T30" s="89">
        <f>Assumptions!$O$14</f>
        <v>0</v>
      </c>
      <c r="U30" s="89">
        <f>Assumptions!$O$14</f>
        <v>0</v>
      </c>
      <c r="V30" s="89">
        <f>Assumptions!$O$14</f>
        <v>0</v>
      </c>
      <c r="W30" s="89">
        <f>Assumptions!$O$14</f>
        <v>0</v>
      </c>
      <c r="X30" s="89">
        <f>Assumptions!$O$14</f>
        <v>0</v>
      </c>
      <c r="Y30" s="89">
        <f>Assumptions!$O$14</f>
        <v>0</v>
      </c>
      <c r="Z30" s="89">
        <f>Assumptions!$O$14</f>
        <v>0</v>
      </c>
      <c r="AA30" s="89">
        <f t="shared" si="3"/>
        <v>0</v>
      </c>
      <c r="AB30" s="146">
        <f t="shared" si="5"/>
        <v>0</v>
      </c>
    </row>
    <row r="31" spans="1:31" ht="14" customHeight="1" thickBot="1">
      <c r="A31" s="79"/>
      <c r="B31" s="80"/>
      <c r="C31" s="80"/>
      <c r="D31" s="80" t="s">
        <v>12</v>
      </c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147">
        <f>Assumptions!O13</f>
        <v>0</v>
      </c>
      <c r="P31" s="147">
        <f>Assumptions!$O$13</f>
        <v>0</v>
      </c>
      <c r="Q31" s="147">
        <f>Assumptions!$O$13</f>
        <v>0</v>
      </c>
      <c r="R31" s="147">
        <f>Assumptions!$O$13</f>
        <v>0</v>
      </c>
      <c r="S31" s="147">
        <f>Assumptions!$O$13</f>
        <v>0</v>
      </c>
      <c r="T31" s="147">
        <f>Assumptions!$O$13</f>
        <v>0</v>
      </c>
      <c r="U31" s="147">
        <f>Assumptions!$O$13</f>
        <v>0</v>
      </c>
      <c r="V31" s="147">
        <f>Assumptions!$O$13</f>
        <v>0</v>
      </c>
      <c r="W31" s="147">
        <f>Assumptions!$O$13</f>
        <v>0</v>
      </c>
      <c r="X31" s="147">
        <f>Assumptions!$O$13</f>
        <v>0</v>
      </c>
      <c r="Y31" s="147">
        <f>Assumptions!$O$13</f>
        <v>0</v>
      </c>
      <c r="Z31" s="147">
        <f>Assumptions!$O$13</f>
        <v>0</v>
      </c>
      <c r="AA31" s="147">
        <f t="shared" si="3"/>
        <v>0</v>
      </c>
      <c r="AB31" s="146">
        <f t="shared" si="5"/>
        <v>0</v>
      </c>
    </row>
    <row r="32" spans="1:31" ht="14" customHeight="1" thickTop="1">
      <c r="A32" s="79"/>
      <c r="B32" s="80"/>
      <c r="C32" s="80" t="s">
        <v>87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9">
        <f t="shared" ref="O32:AA32" si="6">SUM(O10:O31)</f>
        <v>0</v>
      </c>
      <c r="P32" s="89">
        <f t="shared" si="6"/>
        <v>0</v>
      </c>
      <c r="Q32" s="89">
        <f t="shared" si="6"/>
        <v>0</v>
      </c>
      <c r="R32" s="89">
        <f t="shared" si="6"/>
        <v>0</v>
      </c>
      <c r="S32" s="89">
        <f t="shared" si="6"/>
        <v>0</v>
      </c>
      <c r="T32" s="89">
        <f t="shared" si="6"/>
        <v>0</v>
      </c>
      <c r="U32" s="89">
        <f t="shared" si="6"/>
        <v>0</v>
      </c>
      <c r="V32" s="89">
        <f t="shared" si="6"/>
        <v>0</v>
      </c>
      <c r="W32" s="89">
        <f t="shared" si="6"/>
        <v>0</v>
      </c>
      <c r="X32" s="89">
        <f t="shared" si="6"/>
        <v>0</v>
      </c>
      <c r="Y32" s="89">
        <f t="shared" si="6"/>
        <v>0</v>
      </c>
      <c r="Z32" s="89">
        <f t="shared" si="6"/>
        <v>0</v>
      </c>
      <c r="AA32" s="89">
        <f t="shared" si="6"/>
        <v>0</v>
      </c>
      <c r="AB32" s="146">
        <f>AVERAGE(O32:Z32)</f>
        <v>0</v>
      </c>
      <c r="AE32" s="5"/>
    </row>
    <row r="33" spans="1:32" ht="14" customHeight="1">
      <c r="A33" s="79"/>
      <c r="B33" s="80"/>
      <c r="C33" s="80"/>
      <c r="D33" s="148" t="s">
        <v>55</v>
      </c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149" t="e">
        <f t="shared" ref="O33:AA33" si="7">O32/O4</f>
        <v>#DIV/0!</v>
      </c>
      <c r="P33" s="149" t="e">
        <f t="shared" si="7"/>
        <v>#DIV/0!</v>
      </c>
      <c r="Q33" s="149" t="e">
        <f t="shared" si="7"/>
        <v>#DIV/0!</v>
      </c>
      <c r="R33" s="149" t="e">
        <f t="shared" si="7"/>
        <v>#DIV/0!</v>
      </c>
      <c r="S33" s="149" t="e">
        <f t="shared" si="7"/>
        <v>#DIV/0!</v>
      </c>
      <c r="T33" s="149" t="e">
        <f t="shared" si="7"/>
        <v>#DIV/0!</v>
      </c>
      <c r="U33" s="149" t="e">
        <f t="shared" si="7"/>
        <v>#DIV/0!</v>
      </c>
      <c r="V33" s="149" t="e">
        <f t="shared" si="7"/>
        <v>#DIV/0!</v>
      </c>
      <c r="W33" s="149" t="e">
        <f t="shared" si="7"/>
        <v>#DIV/0!</v>
      </c>
      <c r="X33" s="149" t="e">
        <f t="shared" si="7"/>
        <v>#DIV/0!</v>
      </c>
      <c r="Y33" s="149" t="e">
        <f t="shared" si="7"/>
        <v>#DIV/0!</v>
      </c>
      <c r="Z33" s="149" t="e">
        <f t="shared" si="7"/>
        <v>#DIV/0!</v>
      </c>
      <c r="AA33" s="149" t="e">
        <f t="shared" si="7"/>
        <v>#DIV/0!</v>
      </c>
      <c r="AB33" s="150" t="e">
        <f>AVERAGE(O33:Z33)</f>
        <v>#DIV/0!</v>
      </c>
      <c r="AE33" s="5"/>
      <c r="AF33" s="10"/>
    </row>
    <row r="34" spans="1:32" ht="14" customHeight="1">
      <c r="A34" s="79"/>
      <c r="B34" s="80"/>
      <c r="C34" s="80"/>
      <c r="D34" s="148" t="s">
        <v>99</v>
      </c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149" t="e">
        <f t="shared" ref="O34:AA34" si="8">O32/O6</f>
        <v>#DIV/0!</v>
      </c>
      <c r="P34" s="149" t="e">
        <f t="shared" si="8"/>
        <v>#DIV/0!</v>
      </c>
      <c r="Q34" s="149" t="e">
        <f t="shared" si="8"/>
        <v>#DIV/0!</v>
      </c>
      <c r="R34" s="149" t="e">
        <f t="shared" si="8"/>
        <v>#DIV/0!</v>
      </c>
      <c r="S34" s="149" t="e">
        <f t="shared" si="8"/>
        <v>#DIV/0!</v>
      </c>
      <c r="T34" s="149" t="e">
        <f t="shared" si="8"/>
        <v>#DIV/0!</v>
      </c>
      <c r="U34" s="149" t="e">
        <f t="shared" si="8"/>
        <v>#DIV/0!</v>
      </c>
      <c r="V34" s="149" t="e">
        <f t="shared" si="8"/>
        <v>#DIV/0!</v>
      </c>
      <c r="W34" s="149" t="e">
        <f t="shared" si="8"/>
        <v>#DIV/0!</v>
      </c>
      <c r="X34" s="149" t="e">
        <f t="shared" si="8"/>
        <v>#DIV/0!</v>
      </c>
      <c r="Y34" s="149" t="e">
        <f t="shared" si="8"/>
        <v>#DIV/0!</v>
      </c>
      <c r="Z34" s="149" t="e">
        <f t="shared" si="8"/>
        <v>#DIV/0!</v>
      </c>
      <c r="AA34" s="149" t="e">
        <f t="shared" si="8"/>
        <v>#DIV/0!</v>
      </c>
      <c r="AB34" s="150" t="e">
        <f>AVERAGE(O34:Z34)</f>
        <v>#DIV/0!</v>
      </c>
      <c r="AE34" s="5"/>
      <c r="AF34" s="10"/>
    </row>
    <row r="35" spans="1:32" ht="14" customHeight="1">
      <c r="A35" s="79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144"/>
      <c r="AE35" s="5"/>
    </row>
    <row r="36" spans="1:32" ht="14" customHeight="1">
      <c r="A36" s="79"/>
      <c r="B36" s="80"/>
      <c r="C36" s="80" t="s">
        <v>43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144"/>
      <c r="AE36" s="5"/>
    </row>
    <row r="37" spans="1:32" ht="14" customHeight="1">
      <c r="A37" s="79"/>
      <c r="B37" s="80"/>
      <c r="C37" s="80"/>
      <c r="D37" s="80" t="s">
        <v>88</v>
      </c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9">
        <f>INDEX('Loan Calculator'!$G9:$G20,COLUMNS('Loan Calculator'!$G9:G9))</f>
        <v>0</v>
      </c>
      <c r="P37" s="89">
        <f>INDEX('Loan Calculator'!$G9:$G20,COLUMNS('Loan Calculator'!$G9:H9))</f>
        <v>0</v>
      </c>
      <c r="Q37" s="89">
        <f>INDEX('Loan Calculator'!$G9:$G20,COLUMNS('Loan Calculator'!$G9:I9))</f>
        <v>0</v>
      </c>
      <c r="R37" s="89">
        <f>INDEX('Loan Calculator'!$G9:$G20,COLUMNS('Loan Calculator'!$G9:J9))</f>
        <v>0</v>
      </c>
      <c r="S37" s="89">
        <f>INDEX('Loan Calculator'!$G9:$G20,COLUMNS('Loan Calculator'!$G9:K9))</f>
        <v>0</v>
      </c>
      <c r="T37" s="89">
        <f>INDEX('Loan Calculator'!$G9:$G20,COLUMNS('Loan Calculator'!$G9:L9))</f>
        <v>0</v>
      </c>
      <c r="U37" s="89">
        <f>INDEX('Loan Calculator'!$G9:$G20,COLUMNS('Loan Calculator'!$G9:M9))</f>
        <v>0</v>
      </c>
      <c r="V37" s="89">
        <f>INDEX('Loan Calculator'!$G9:$G20,COLUMNS('Loan Calculator'!$G9:N9))</f>
        <v>0</v>
      </c>
      <c r="W37" s="89">
        <f>INDEX('Loan Calculator'!$G9:$G20,COLUMNS('Loan Calculator'!$G9:O9))</f>
        <v>0</v>
      </c>
      <c r="X37" s="89">
        <f>INDEX('Loan Calculator'!$G9:$G20,COLUMNS('Loan Calculator'!$G9:P9))</f>
        <v>0</v>
      </c>
      <c r="Y37" s="89">
        <f>INDEX('Loan Calculator'!$G9:$G20,COLUMNS('Loan Calculator'!$G9:Q9))</f>
        <v>0</v>
      </c>
      <c r="Z37" s="89">
        <f>INDEX('Loan Calculator'!$G9:$G20,COLUMNS('Loan Calculator'!$G9:R9))</f>
        <v>0</v>
      </c>
      <c r="AA37" s="89">
        <f>SUM(O37:Z37)</f>
        <v>0</v>
      </c>
      <c r="AB37" s="146">
        <f>AVERAGE(O37:Z37)</f>
        <v>0</v>
      </c>
      <c r="AE37" s="5"/>
    </row>
    <row r="38" spans="1:32" ht="14" customHeight="1">
      <c r="A38" s="79"/>
      <c r="B38" s="80"/>
      <c r="C38" s="80"/>
      <c r="D38" s="80"/>
      <c r="E38" s="139"/>
      <c r="F38" s="80"/>
      <c r="G38" s="80"/>
      <c r="H38" s="80"/>
      <c r="I38" s="80"/>
      <c r="J38" s="80"/>
      <c r="K38" s="80"/>
      <c r="L38" s="80"/>
      <c r="M38" s="80"/>
      <c r="N38" s="80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144"/>
      <c r="AE38" s="5"/>
    </row>
    <row r="39" spans="1:32" ht="14" customHeight="1">
      <c r="A39" s="79"/>
      <c r="B39" s="80"/>
      <c r="C39" s="139" t="s">
        <v>101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9">
        <f>O32+O37</f>
        <v>0</v>
      </c>
      <c r="P39" s="89">
        <f t="shared" ref="P39:AA39" si="9">P32+P37</f>
        <v>0</v>
      </c>
      <c r="Q39" s="89">
        <f t="shared" si="9"/>
        <v>0</v>
      </c>
      <c r="R39" s="89">
        <f t="shared" si="9"/>
        <v>0</v>
      </c>
      <c r="S39" s="89">
        <f t="shared" si="9"/>
        <v>0</v>
      </c>
      <c r="T39" s="89">
        <f t="shared" si="9"/>
        <v>0</v>
      </c>
      <c r="U39" s="89">
        <f t="shared" si="9"/>
        <v>0</v>
      </c>
      <c r="V39" s="89">
        <f t="shared" si="9"/>
        <v>0</v>
      </c>
      <c r="W39" s="89">
        <f t="shared" si="9"/>
        <v>0</v>
      </c>
      <c r="X39" s="89">
        <f t="shared" si="9"/>
        <v>0</v>
      </c>
      <c r="Y39" s="89">
        <f t="shared" si="9"/>
        <v>0</v>
      </c>
      <c r="Z39" s="89">
        <f t="shared" si="9"/>
        <v>0</v>
      </c>
      <c r="AA39" s="89">
        <f t="shared" si="9"/>
        <v>0</v>
      </c>
      <c r="AB39" s="146">
        <f>AVERAGE(O39:Z39)</f>
        <v>0</v>
      </c>
      <c r="AE39" s="5"/>
    </row>
    <row r="40" spans="1:32" ht="14" customHeight="1">
      <c r="A40" s="79"/>
      <c r="B40" s="80"/>
      <c r="C40" s="80"/>
      <c r="D40" s="148" t="s">
        <v>55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149" t="e">
        <f t="shared" ref="O40:AA40" si="10">O39/O4</f>
        <v>#DIV/0!</v>
      </c>
      <c r="P40" s="149" t="e">
        <f t="shared" si="10"/>
        <v>#DIV/0!</v>
      </c>
      <c r="Q40" s="149" t="e">
        <f t="shared" si="10"/>
        <v>#DIV/0!</v>
      </c>
      <c r="R40" s="149" t="e">
        <f t="shared" si="10"/>
        <v>#DIV/0!</v>
      </c>
      <c r="S40" s="149" t="e">
        <f t="shared" si="10"/>
        <v>#DIV/0!</v>
      </c>
      <c r="T40" s="149" t="e">
        <f t="shared" si="10"/>
        <v>#DIV/0!</v>
      </c>
      <c r="U40" s="149" t="e">
        <f t="shared" si="10"/>
        <v>#DIV/0!</v>
      </c>
      <c r="V40" s="149" t="e">
        <f t="shared" si="10"/>
        <v>#DIV/0!</v>
      </c>
      <c r="W40" s="149" t="e">
        <f t="shared" si="10"/>
        <v>#DIV/0!</v>
      </c>
      <c r="X40" s="149" t="e">
        <f t="shared" si="10"/>
        <v>#DIV/0!</v>
      </c>
      <c r="Y40" s="149" t="e">
        <f t="shared" si="10"/>
        <v>#DIV/0!</v>
      </c>
      <c r="Z40" s="149" t="e">
        <f t="shared" si="10"/>
        <v>#DIV/0!</v>
      </c>
      <c r="AA40" s="149" t="e">
        <f t="shared" si="10"/>
        <v>#DIV/0!</v>
      </c>
      <c r="AB40" s="150" t="e">
        <f>AVERAGE(O40:Z40)</f>
        <v>#DIV/0!</v>
      </c>
      <c r="AE40" s="5"/>
    </row>
    <row r="41" spans="1:32" ht="14" customHeight="1">
      <c r="A41" s="79"/>
      <c r="B41" s="80"/>
      <c r="C41" s="80"/>
      <c r="D41" s="148" t="s">
        <v>99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149" t="e">
        <f t="shared" ref="O41:AA41" si="11">O39/O6</f>
        <v>#DIV/0!</v>
      </c>
      <c r="P41" s="149" t="e">
        <f t="shared" si="11"/>
        <v>#DIV/0!</v>
      </c>
      <c r="Q41" s="149" t="e">
        <f t="shared" si="11"/>
        <v>#DIV/0!</v>
      </c>
      <c r="R41" s="149" t="e">
        <f t="shared" si="11"/>
        <v>#DIV/0!</v>
      </c>
      <c r="S41" s="149" t="e">
        <f t="shared" si="11"/>
        <v>#DIV/0!</v>
      </c>
      <c r="T41" s="149" t="e">
        <f t="shared" si="11"/>
        <v>#DIV/0!</v>
      </c>
      <c r="U41" s="149" t="e">
        <f t="shared" si="11"/>
        <v>#DIV/0!</v>
      </c>
      <c r="V41" s="149" t="e">
        <f t="shared" si="11"/>
        <v>#DIV/0!</v>
      </c>
      <c r="W41" s="149" t="e">
        <f t="shared" si="11"/>
        <v>#DIV/0!</v>
      </c>
      <c r="X41" s="149" t="e">
        <f t="shared" si="11"/>
        <v>#DIV/0!</v>
      </c>
      <c r="Y41" s="149" t="e">
        <f t="shared" si="11"/>
        <v>#DIV/0!</v>
      </c>
      <c r="Z41" s="149" t="e">
        <f t="shared" si="11"/>
        <v>#DIV/0!</v>
      </c>
      <c r="AA41" s="149" t="e">
        <f t="shared" si="11"/>
        <v>#DIV/0!</v>
      </c>
      <c r="AB41" s="150" t="e">
        <f>AVERAGE(O41:Z41)</f>
        <v>#DIV/0!</v>
      </c>
      <c r="AE41" s="5"/>
    </row>
    <row r="42" spans="1:32" ht="14" customHeight="1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44"/>
      <c r="AE42" s="5"/>
    </row>
    <row r="43" spans="1:32" ht="14" customHeight="1">
      <c r="A43" s="79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143">
        <f t="shared" ref="O43:Z43" si="12">O3</f>
        <v>0</v>
      </c>
      <c r="P43" s="143">
        <f t="shared" si="12"/>
        <v>0</v>
      </c>
      <c r="Q43" s="143">
        <f t="shared" si="12"/>
        <v>0</v>
      </c>
      <c r="R43" s="143">
        <f t="shared" si="12"/>
        <v>0</v>
      </c>
      <c r="S43" s="143">
        <f t="shared" si="12"/>
        <v>0</v>
      </c>
      <c r="T43" s="143">
        <f t="shared" si="12"/>
        <v>0</v>
      </c>
      <c r="U43" s="143">
        <f t="shared" si="12"/>
        <v>0</v>
      </c>
      <c r="V43" s="143">
        <f t="shared" si="12"/>
        <v>0</v>
      </c>
      <c r="W43" s="143">
        <f t="shared" si="12"/>
        <v>0</v>
      </c>
      <c r="X43" s="143">
        <f t="shared" si="12"/>
        <v>0</v>
      </c>
      <c r="Y43" s="143">
        <f t="shared" si="12"/>
        <v>0</v>
      </c>
      <c r="Z43" s="143">
        <f t="shared" si="12"/>
        <v>0</v>
      </c>
      <c r="AA43" s="145" t="s">
        <v>0</v>
      </c>
      <c r="AB43" s="144"/>
      <c r="AE43" s="5"/>
    </row>
    <row r="44" spans="1:32" ht="14" customHeight="1">
      <c r="A44" s="79"/>
      <c r="B44" s="139" t="s">
        <v>102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9">
        <f t="shared" ref="O44:AA44" si="13">O6-O39</f>
        <v>0</v>
      </c>
      <c r="P44" s="89">
        <f t="shared" si="13"/>
        <v>0</v>
      </c>
      <c r="Q44" s="89">
        <f t="shared" si="13"/>
        <v>0</v>
      </c>
      <c r="R44" s="89">
        <f t="shared" si="13"/>
        <v>0</v>
      </c>
      <c r="S44" s="89">
        <f t="shared" si="13"/>
        <v>0</v>
      </c>
      <c r="T44" s="89">
        <f t="shared" si="13"/>
        <v>0</v>
      </c>
      <c r="U44" s="89">
        <f t="shared" si="13"/>
        <v>0</v>
      </c>
      <c r="V44" s="89">
        <f t="shared" si="13"/>
        <v>0</v>
      </c>
      <c r="W44" s="89">
        <f t="shared" si="13"/>
        <v>0</v>
      </c>
      <c r="X44" s="89">
        <f t="shared" si="13"/>
        <v>0</v>
      </c>
      <c r="Y44" s="89">
        <f t="shared" si="13"/>
        <v>0</v>
      </c>
      <c r="Z44" s="89">
        <f t="shared" si="13"/>
        <v>0</v>
      </c>
      <c r="AA44" s="89">
        <f t="shared" si="13"/>
        <v>0</v>
      </c>
      <c r="AB44" s="146">
        <f>AVERAGE(O44:Z44)</f>
        <v>0</v>
      </c>
      <c r="AE44" s="5"/>
    </row>
    <row r="45" spans="1:32" ht="14" customHeight="1">
      <c r="A45" s="79"/>
      <c r="B45" s="80"/>
      <c r="C45" s="148" t="s">
        <v>55</v>
      </c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149" t="e">
        <f t="shared" ref="O45:AA45" si="14">O44/O4</f>
        <v>#DIV/0!</v>
      </c>
      <c r="P45" s="149" t="e">
        <f t="shared" si="14"/>
        <v>#DIV/0!</v>
      </c>
      <c r="Q45" s="149" t="e">
        <f t="shared" si="14"/>
        <v>#DIV/0!</v>
      </c>
      <c r="R45" s="149" t="e">
        <f t="shared" si="14"/>
        <v>#DIV/0!</v>
      </c>
      <c r="S45" s="149" t="e">
        <f t="shared" si="14"/>
        <v>#DIV/0!</v>
      </c>
      <c r="T45" s="149" t="e">
        <f t="shared" si="14"/>
        <v>#DIV/0!</v>
      </c>
      <c r="U45" s="149" t="e">
        <f t="shared" si="14"/>
        <v>#DIV/0!</v>
      </c>
      <c r="V45" s="149" t="e">
        <f t="shared" si="14"/>
        <v>#DIV/0!</v>
      </c>
      <c r="W45" s="149" t="e">
        <f t="shared" si="14"/>
        <v>#DIV/0!</v>
      </c>
      <c r="X45" s="149" t="e">
        <f t="shared" si="14"/>
        <v>#DIV/0!</v>
      </c>
      <c r="Y45" s="149" t="e">
        <f t="shared" si="14"/>
        <v>#DIV/0!</v>
      </c>
      <c r="Z45" s="149" t="e">
        <f t="shared" si="14"/>
        <v>#DIV/0!</v>
      </c>
      <c r="AA45" s="149" t="e">
        <f t="shared" si="14"/>
        <v>#DIV/0!</v>
      </c>
      <c r="AB45" s="152" t="e">
        <f>AVERAGE(O45:Z45)</f>
        <v>#DIV/0!</v>
      </c>
    </row>
    <row r="46" spans="1:32" ht="14" customHeight="1">
      <c r="A46" s="137"/>
      <c r="B46" s="83"/>
      <c r="C46" s="153" t="s">
        <v>99</v>
      </c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154" t="e">
        <f t="shared" ref="O46:AA46" si="15">O44/O6</f>
        <v>#DIV/0!</v>
      </c>
      <c r="P46" s="154" t="e">
        <f t="shared" si="15"/>
        <v>#DIV/0!</v>
      </c>
      <c r="Q46" s="154" t="e">
        <f t="shared" si="15"/>
        <v>#DIV/0!</v>
      </c>
      <c r="R46" s="154" t="e">
        <f t="shared" si="15"/>
        <v>#DIV/0!</v>
      </c>
      <c r="S46" s="154" t="e">
        <f t="shared" si="15"/>
        <v>#DIV/0!</v>
      </c>
      <c r="T46" s="154" t="e">
        <f t="shared" si="15"/>
        <v>#DIV/0!</v>
      </c>
      <c r="U46" s="154" t="e">
        <f t="shared" si="15"/>
        <v>#DIV/0!</v>
      </c>
      <c r="V46" s="154" t="e">
        <f t="shared" si="15"/>
        <v>#DIV/0!</v>
      </c>
      <c r="W46" s="154" t="e">
        <f t="shared" si="15"/>
        <v>#DIV/0!</v>
      </c>
      <c r="X46" s="154" t="e">
        <f t="shared" si="15"/>
        <v>#DIV/0!</v>
      </c>
      <c r="Y46" s="154" t="e">
        <f t="shared" si="15"/>
        <v>#DIV/0!</v>
      </c>
      <c r="Z46" s="154" t="e">
        <f t="shared" si="15"/>
        <v>#DIV/0!</v>
      </c>
      <c r="AA46" s="154" t="e">
        <f t="shared" si="15"/>
        <v>#DIV/0!</v>
      </c>
      <c r="AB46" s="155" t="e">
        <f>AVERAGE(O46:Z46)</f>
        <v>#DIV/0!</v>
      </c>
    </row>
  </sheetData>
  <printOptions horizontalCentered="1"/>
  <pageMargins left="0.7" right="0.7" top="0.75" bottom="0.75" header="0.3" footer="0.3"/>
  <pageSetup fitToWidth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AD47"/>
  <sheetViews>
    <sheetView showGridLines="0" topLeftCell="A2" zoomScale="92" zoomScaleNormal="92" workbookViewId="0">
      <pane xSplit="14" topLeftCell="O1" activePane="topRight" state="frozen"/>
      <selection activeCell="O10" sqref="O10"/>
      <selection pane="topRight" activeCell="R43" sqref="R43"/>
    </sheetView>
  </sheetViews>
  <sheetFormatPr defaultColWidth="8.90625" defaultRowHeight="14" customHeight="1"/>
  <cols>
    <col min="1" max="14" width="2.6328125" style="3" customWidth="1"/>
    <col min="15" max="27" width="12.6328125" style="6" customWidth="1"/>
    <col min="28" max="29" width="8.90625" style="3"/>
    <col min="30" max="30" width="10.08984375" style="3" bestFit="1" customWidth="1"/>
    <col min="31" max="31" width="9.54296875" style="3" bestFit="1" customWidth="1"/>
    <col min="32" max="16384" width="8.90625" style="3"/>
  </cols>
  <sheetData>
    <row r="1" spans="1:27" ht="14" customHeight="1">
      <c r="A1" s="77" t="s">
        <v>167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35"/>
    </row>
    <row r="2" spans="1:27" ht="14" customHeight="1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7"/>
    </row>
    <row r="3" spans="1:27" ht="14" customHeight="1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58" t="s">
        <v>0</v>
      </c>
    </row>
    <row r="4" spans="1:27" ht="14" customHeight="1">
      <c r="A4" s="79"/>
      <c r="B4" s="139" t="s">
        <v>90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9">
        <f>'Opening Balance Sheet'!L4</f>
        <v>0</v>
      </c>
      <c r="P4" s="89">
        <f>O43</f>
        <v>0</v>
      </c>
      <c r="Q4" s="89">
        <f t="shared" ref="Q4:Z4" si="0">P43</f>
        <v>0</v>
      </c>
      <c r="R4" s="89">
        <f t="shared" si="0"/>
        <v>0</v>
      </c>
      <c r="S4" s="89">
        <f t="shared" si="0"/>
        <v>0</v>
      </c>
      <c r="T4" s="89">
        <f t="shared" si="0"/>
        <v>0</v>
      </c>
      <c r="U4" s="89">
        <f t="shared" si="0"/>
        <v>0</v>
      </c>
      <c r="V4" s="89">
        <f t="shared" si="0"/>
        <v>0</v>
      </c>
      <c r="W4" s="89">
        <f t="shared" si="0"/>
        <v>0</v>
      </c>
      <c r="X4" s="89">
        <f t="shared" si="0"/>
        <v>0</v>
      </c>
      <c r="Y4" s="89">
        <f t="shared" si="0"/>
        <v>0</v>
      </c>
      <c r="Z4" s="89">
        <f t="shared" si="0"/>
        <v>0</v>
      </c>
      <c r="AA4" s="82"/>
    </row>
    <row r="5" spans="1:27" ht="14" customHeight="1">
      <c r="A5" s="79"/>
      <c r="B5" s="139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2"/>
    </row>
    <row r="6" spans="1:27" ht="14" customHeight="1">
      <c r="A6" s="79"/>
      <c r="B6" s="139" t="s">
        <v>89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2"/>
    </row>
    <row r="7" spans="1:27" ht="14" customHeight="1">
      <c r="A7" s="79"/>
      <c r="B7" s="139"/>
      <c r="C7" s="80" t="s">
        <v>108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2"/>
    </row>
    <row r="8" spans="1:27" ht="14" customHeight="1">
      <c r="A8" s="79"/>
      <c r="B8" s="80"/>
      <c r="C8" s="80"/>
      <c r="D8" s="142" t="s">
        <v>150</v>
      </c>
      <c r="E8" s="80"/>
      <c r="F8" s="80"/>
      <c r="G8" s="80"/>
      <c r="H8" s="80"/>
      <c r="I8" s="80"/>
      <c r="J8" s="80"/>
      <c r="K8" s="80"/>
      <c r="L8" s="80"/>
      <c r="M8" s="80"/>
      <c r="N8" s="80"/>
      <c r="O8" s="89">
        <f>'Income Statement Year 1'!O4</f>
        <v>0</v>
      </c>
      <c r="P8" s="89">
        <f>'Income Statement Year 1'!P4</f>
        <v>0</v>
      </c>
      <c r="Q8" s="89">
        <f>'Income Statement Year 1'!Q4</f>
        <v>0</v>
      </c>
      <c r="R8" s="89">
        <f>'Income Statement Year 1'!R4</f>
        <v>0</v>
      </c>
      <c r="S8" s="89">
        <f>'Income Statement Year 1'!S4</f>
        <v>0</v>
      </c>
      <c r="T8" s="89">
        <f>'Income Statement Year 1'!T4</f>
        <v>0</v>
      </c>
      <c r="U8" s="89">
        <f>'Income Statement Year 1'!U4</f>
        <v>0</v>
      </c>
      <c r="V8" s="89">
        <f>'Income Statement Year 1'!V4</f>
        <v>0</v>
      </c>
      <c r="W8" s="89">
        <f>'Income Statement Year 1'!W4</f>
        <v>0</v>
      </c>
      <c r="X8" s="89">
        <f>'Income Statement Year 1'!X4</f>
        <v>0</v>
      </c>
      <c r="Y8" s="89">
        <f>'Income Statement Year 1'!Y4</f>
        <v>0</v>
      </c>
      <c r="Z8" s="89">
        <f>'Income Statement Year 1'!Z4</f>
        <v>0</v>
      </c>
      <c r="AA8" s="82">
        <f>SUM(O8:Z8)</f>
        <v>0</v>
      </c>
    </row>
    <row r="9" spans="1:27" ht="14" customHeight="1">
      <c r="A9" s="79"/>
      <c r="B9" s="80"/>
      <c r="C9" s="80" t="s">
        <v>109</v>
      </c>
      <c r="D9" s="142"/>
      <c r="E9" s="80"/>
      <c r="F9" s="80"/>
      <c r="G9" s="80"/>
      <c r="H9" s="80"/>
      <c r="I9" s="80"/>
      <c r="J9" s="80"/>
      <c r="K9" s="80"/>
      <c r="L9" s="80"/>
      <c r="M9" s="80"/>
      <c r="N9" s="80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2"/>
    </row>
    <row r="10" spans="1:27" ht="14" customHeight="1">
      <c r="A10" s="79"/>
      <c r="B10" s="80"/>
      <c r="C10" s="80"/>
      <c r="D10" s="142" t="s">
        <v>37</v>
      </c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9">
        <f>'Capital Budget'!O47</f>
        <v>0</v>
      </c>
      <c r="P10" s="89">
        <v>0</v>
      </c>
      <c r="Q10" s="89">
        <v>0</v>
      </c>
      <c r="R10" s="89">
        <v>0</v>
      </c>
      <c r="S10" s="89">
        <v>0</v>
      </c>
      <c r="T10" s="89">
        <v>0</v>
      </c>
      <c r="U10" s="89">
        <v>0</v>
      </c>
      <c r="V10" s="89">
        <v>0</v>
      </c>
      <c r="W10" s="89">
        <v>0</v>
      </c>
      <c r="X10" s="89">
        <v>0</v>
      </c>
      <c r="Y10" s="89">
        <v>0</v>
      </c>
      <c r="Z10" s="89">
        <v>0</v>
      </c>
      <c r="AA10" s="82">
        <v>0</v>
      </c>
    </row>
    <row r="11" spans="1:27" ht="14" customHeight="1">
      <c r="A11" s="79"/>
      <c r="B11" s="80"/>
      <c r="C11" s="142"/>
      <c r="D11" s="80" t="s">
        <v>77</v>
      </c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9">
        <f>'Capital Budget'!O41</f>
        <v>0</v>
      </c>
      <c r="P11" s="89">
        <v>0</v>
      </c>
      <c r="Q11" s="89">
        <v>0</v>
      </c>
      <c r="R11" s="89">
        <v>0</v>
      </c>
      <c r="S11" s="89">
        <v>0</v>
      </c>
      <c r="T11" s="89">
        <v>0</v>
      </c>
      <c r="U11" s="89">
        <v>0</v>
      </c>
      <c r="V11" s="89">
        <v>0</v>
      </c>
      <c r="W11" s="89">
        <v>0</v>
      </c>
      <c r="X11" s="89">
        <v>0</v>
      </c>
      <c r="Y11" s="89">
        <v>0</v>
      </c>
      <c r="Z11" s="89">
        <v>0</v>
      </c>
      <c r="AA11" s="82">
        <v>0</v>
      </c>
    </row>
    <row r="12" spans="1:27" ht="14" customHeight="1">
      <c r="A12" s="79"/>
      <c r="B12" s="80"/>
      <c r="C12" s="139" t="s">
        <v>95</v>
      </c>
      <c r="D12" s="139"/>
      <c r="E12" s="139"/>
      <c r="F12" s="139"/>
      <c r="G12" s="139"/>
      <c r="H12" s="139"/>
      <c r="I12" s="139"/>
      <c r="J12" s="159"/>
      <c r="K12" s="139"/>
      <c r="L12" s="139"/>
      <c r="M12" s="139"/>
      <c r="N12" s="139"/>
      <c r="O12" s="140">
        <f t="shared" ref="O12:Z12" si="1">SUM(O5:O11)</f>
        <v>0</v>
      </c>
      <c r="P12" s="140">
        <f t="shared" si="1"/>
        <v>0</v>
      </c>
      <c r="Q12" s="140">
        <f t="shared" si="1"/>
        <v>0</v>
      </c>
      <c r="R12" s="140">
        <f t="shared" si="1"/>
        <v>0</v>
      </c>
      <c r="S12" s="140">
        <f t="shared" si="1"/>
        <v>0</v>
      </c>
      <c r="T12" s="140">
        <f t="shared" si="1"/>
        <v>0</v>
      </c>
      <c r="U12" s="140">
        <f t="shared" si="1"/>
        <v>0</v>
      </c>
      <c r="V12" s="140">
        <f t="shared" si="1"/>
        <v>0</v>
      </c>
      <c r="W12" s="140">
        <f t="shared" si="1"/>
        <v>0</v>
      </c>
      <c r="X12" s="140">
        <f t="shared" si="1"/>
        <v>0</v>
      </c>
      <c r="Y12" s="140">
        <f t="shared" si="1"/>
        <v>0</v>
      </c>
      <c r="Z12" s="140">
        <f t="shared" si="1"/>
        <v>0</v>
      </c>
      <c r="AA12" s="160">
        <f>SUM(O12:Z12)</f>
        <v>0</v>
      </c>
    </row>
    <row r="13" spans="1:27" ht="14" customHeight="1">
      <c r="A13" s="79"/>
      <c r="B13" s="139"/>
      <c r="C13" s="80"/>
      <c r="D13" s="80"/>
      <c r="E13" s="80"/>
      <c r="F13" s="80"/>
      <c r="G13" s="80"/>
      <c r="H13" s="80"/>
      <c r="I13" s="80"/>
      <c r="J13" s="159"/>
      <c r="K13" s="80"/>
      <c r="L13" s="80"/>
      <c r="M13" s="80"/>
      <c r="N13" s="80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2"/>
    </row>
    <row r="14" spans="1:27" ht="14" customHeight="1">
      <c r="A14" s="79"/>
      <c r="B14" s="139" t="s">
        <v>91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58" t="s">
        <v>0</v>
      </c>
    </row>
    <row r="15" spans="1:27" ht="14" customHeight="1">
      <c r="A15" s="79"/>
      <c r="B15" s="80"/>
      <c r="C15" s="80" t="s">
        <v>2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2"/>
    </row>
    <row r="16" spans="1:27" ht="14" customHeight="1">
      <c r="A16" s="79"/>
      <c r="B16" s="80"/>
      <c r="C16" s="161"/>
      <c r="D16" s="80" t="s">
        <v>97</v>
      </c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9">
        <f>'Income Statement Year 1'!O5</f>
        <v>0</v>
      </c>
      <c r="P16" s="89">
        <f>'Income Statement Year 1'!P5</f>
        <v>0</v>
      </c>
      <c r="Q16" s="89">
        <f>'Income Statement Year 1'!Q5</f>
        <v>0</v>
      </c>
      <c r="R16" s="89">
        <f>'Income Statement Year 1'!R5</f>
        <v>0</v>
      </c>
      <c r="S16" s="89">
        <f>'Income Statement Year 1'!S5</f>
        <v>0</v>
      </c>
      <c r="T16" s="89">
        <f>'Income Statement Year 1'!T5</f>
        <v>0</v>
      </c>
      <c r="U16" s="89">
        <f>'Income Statement Year 1'!U5</f>
        <v>0</v>
      </c>
      <c r="V16" s="89">
        <f>'Income Statement Year 1'!V5</f>
        <v>0</v>
      </c>
      <c r="W16" s="89">
        <f>'Income Statement Year 1'!W5</f>
        <v>0</v>
      </c>
      <c r="X16" s="89">
        <f>'Income Statement Year 1'!X5</f>
        <v>0</v>
      </c>
      <c r="Y16" s="89">
        <f>'Income Statement Year 1'!Y5</f>
        <v>0</v>
      </c>
      <c r="Z16" s="89">
        <f>'Income Statement Year 1'!Z5</f>
        <v>0</v>
      </c>
      <c r="AA16" s="82">
        <f t="shared" ref="AA16:AA22" si="2">SUM(O16:Z16)</f>
        <v>0</v>
      </c>
    </row>
    <row r="17" spans="1:27" ht="14" customHeight="1">
      <c r="A17" s="79"/>
      <c r="B17" s="80"/>
      <c r="C17" s="161"/>
      <c r="D17" s="80" t="s">
        <v>85</v>
      </c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9">
        <f>'Income Statement Year 1'!O10</f>
        <v>0</v>
      </c>
      <c r="P17" s="89">
        <f>'Income Statement Year 1'!P10</f>
        <v>0</v>
      </c>
      <c r="Q17" s="89">
        <f>'Income Statement Year 1'!Q10</f>
        <v>0</v>
      </c>
      <c r="R17" s="89">
        <f>'Income Statement Year 1'!R10</f>
        <v>0</v>
      </c>
      <c r="S17" s="89">
        <f>'Income Statement Year 1'!S10</f>
        <v>0</v>
      </c>
      <c r="T17" s="89">
        <f>'Income Statement Year 1'!T10</f>
        <v>0</v>
      </c>
      <c r="U17" s="89">
        <f>'Income Statement Year 1'!U10</f>
        <v>0</v>
      </c>
      <c r="V17" s="89">
        <f>'Income Statement Year 1'!V10</f>
        <v>0</v>
      </c>
      <c r="W17" s="89">
        <f>'Income Statement Year 1'!W10</f>
        <v>0</v>
      </c>
      <c r="X17" s="89">
        <f>'Income Statement Year 1'!X10</f>
        <v>0</v>
      </c>
      <c r="Y17" s="89">
        <f>'Income Statement Year 1'!Y10</f>
        <v>0</v>
      </c>
      <c r="Z17" s="89">
        <f>'Income Statement Year 1'!Z10</f>
        <v>0</v>
      </c>
      <c r="AA17" s="82">
        <f t="shared" si="2"/>
        <v>0</v>
      </c>
    </row>
    <row r="18" spans="1:27" ht="14" customHeight="1">
      <c r="A18" s="79"/>
      <c r="B18" s="80"/>
      <c r="C18" s="161"/>
      <c r="D18" s="80" t="s">
        <v>133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9">
        <f>'Income Statement Year 1'!O11</f>
        <v>0</v>
      </c>
      <c r="P18" s="89">
        <f>'Income Statement Year 1'!P11</f>
        <v>0</v>
      </c>
      <c r="Q18" s="89">
        <f>'Income Statement Year 1'!Q11</f>
        <v>0</v>
      </c>
      <c r="R18" s="89">
        <f>'Income Statement Year 1'!R11</f>
        <v>0</v>
      </c>
      <c r="S18" s="89">
        <f>'Income Statement Year 1'!S11</f>
        <v>0</v>
      </c>
      <c r="T18" s="89">
        <f>'Income Statement Year 1'!T11</f>
        <v>0</v>
      </c>
      <c r="U18" s="89">
        <f>'Income Statement Year 1'!U11</f>
        <v>0</v>
      </c>
      <c r="V18" s="89">
        <f>'Income Statement Year 1'!V11</f>
        <v>0</v>
      </c>
      <c r="W18" s="89">
        <f>'Income Statement Year 1'!W11</f>
        <v>0</v>
      </c>
      <c r="X18" s="89">
        <f>'Income Statement Year 1'!X11</f>
        <v>0</v>
      </c>
      <c r="Y18" s="89">
        <f>'Income Statement Year 1'!Y11</f>
        <v>0</v>
      </c>
      <c r="Z18" s="89">
        <f>'Income Statement Year 1'!Z11</f>
        <v>0</v>
      </c>
      <c r="AA18" s="82">
        <f t="shared" si="2"/>
        <v>0</v>
      </c>
    </row>
    <row r="19" spans="1:27" ht="14" customHeight="1">
      <c r="A19" s="79"/>
      <c r="B19" s="80"/>
      <c r="C19" s="161"/>
      <c r="D19" s="80" t="s">
        <v>110</v>
      </c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9">
        <f>'Income Statement Year 1'!O12</f>
        <v>0</v>
      </c>
      <c r="P19" s="89">
        <f>'Income Statement Year 1'!P12</f>
        <v>0</v>
      </c>
      <c r="Q19" s="89">
        <f>'Income Statement Year 1'!Q12</f>
        <v>0</v>
      </c>
      <c r="R19" s="89">
        <f>'Income Statement Year 1'!R12</f>
        <v>0</v>
      </c>
      <c r="S19" s="89">
        <f>'Income Statement Year 1'!S12</f>
        <v>0</v>
      </c>
      <c r="T19" s="89">
        <f>'Income Statement Year 1'!T12</f>
        <v>0</v>
      </c>
      <c r="U19" s="89">
        <f>'Income Statement Year 1'!U12</f>
        <v>0</v>
      </c>
      <c r="V19" s="89">
        <f>'Income Statement Year 1'!V12</f>
        <v>0</v>
      </c>
      <c r="W19" s="89">
        <f>'Income Statement Year 1'!W12</f>
        <v>0</v>
      </c>
      <c r="X19" s="89">
        <f>'Income Statement Year 1'!X12</f>
        <v>0</v>
      </c>
      <c r="Y19" s="89">
        <f>'Income Statement Year 1'!Y12</f>
        <v>0</v>
      </c>
      <c r="Z19" s="89">
        <f>'Income Statement Year 1'!Z12</f>
        <v>0</v>
      </c>
      <c r="AA19" s="82">
        <f t="shared" si="2"/>
        <v>0</v>
      </c>
    </row>
    <row r="20" spans="1:27" ht="14" customHeight="1">
      <c r="A20" s="79"/>
      <c r="B20" s="80"/>
      <c r="C20" s="161"/>
      <c r="D20" s="80" t="s">
        <v>4</v>
      </c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9">
        <f>'Income Statement Year 1'!O13</f>
        <v>0</v>
      </c>
      <c r="P20" s="89">
        <f>'Income Statement Year 1'!P13</f>
        <v>0</v>
      </c>
      <c r="Q20" s="89">
        <f>'Income Statement Year 1'!Q13</f>
        <v>0</v>
      </c>
      <c r="R20" s="89">
        <f>'Income Statement Year 1'!R13</f>
        <v>0</v>
      </c>
      <c r="S20" s="89">
        <f>'Income Statement Year 1'!S13</f>
        <v>0</v>
      </c>
      <c r="T20" s="89">
        <f>'Income Statement Year 1'!T13</f>
        <v>0</v>
      </c>
      <c r="U20" s="89">
        <f>'Income Statement Year 1'!U13</f>
        <v>0</v>
      </c>
      <c r="V20" s="89">
        <f>'Income Statement Year 1'!V13</f>
        <v>0</v>
      </c>
      <c r="W20" s="89">
        <f>'Income Statement Year 1'!W13</f>
        <v>0</v>
      </c>
      <c r="X20" s="89">
        <f>'Income Statement Year 1'!X13</f>
        <v>0</v>
      </c>
      <c r="Y20" s="89">
        <f>'Income Statement Year 1'!Y13</f>
        <v>0</v>
      </c>
      <c r="Z20" s="89">
        <f>'Income Statement Year 1'!Z13</f>
        <v>0</v>
      </c>
      <c r="AA20" s="82">
        <f t="shared" si="2"/>
        <v>0</v>
      </c>
    </row>
    <row r="21" spans="1:27" ht="14" customHeight="1">
      <c r="A21" s="79"/>
      <c r="B21" s="80"/>
      <c r="C21" s="161"/>
      <c r="D21" s="80" t="s">
        <v>71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9">
        <f>Assumptions!$O$5</f>
        <v>0</v>
      </c>
      <c r="P21" s="89">
        <f>Assumptions!$O$5</f>
        <v>0</v>
      </c>
      <c r="Q21" s="89">
        <f>Assumptions!$O$5</f>
        <v>0</v>
      </c>
      <c r="R21" s="89">
        <f>Assumptions!$O$5</f>
        <v>0</v>
      </c>
      <c r="S21" s="89">
        <f>Assumptions!$O$5</f>
        <v>0</v>
      </c>
      <c r="T21" s="89">
        <f>Assumptions!$O$5</f>
        <v>0</v>
      </c>
      <c r="U21" s="89">
        <f>Assumptions!$O$5</f>
        <v>0</v>
      </c>
      <c r="V21" s="89">
        <f>Assumptions!$O$5</f>
        <v>0</v>
      </c>
      <c r="W21" s="89">
        <f>Assumptions!$O$5</f>
        <v>0</v>
      </c>
      <c r="X21" s="89">
        <f>Assumptions!$O$5</f>
        <v>0</v>
      </c>
      <c r="Y21" s="89">
        <f>Assumptions!$O$5</f>
        <v>0</v>
      </c>
      <c r="Z21" s="89">
        <f>Assumptions!$O$5</f>
        <v>0</v>
      </c>
      <c r="AA21" s="82">
        <f t="shared" si="2"/>
        <v>0</v>
      </c>
    </row>
    <row r="22" spans="1:27" ht="14" customHeight="1">
      <c r="A22" s="79"/>
      <c r="B22" s="80"/>
      <c r="C22" s="161"/>
      <c r="D22" s="80" t="s">
        <v>54</v>
      </c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9">
        <f>'Income Statement Year 1'!O15</f>
        <v>0</v>
      </c>
      <c r="P22" s="89">
        <f>'Income Statement Year 1'!P15</f>
        <v>0</v>
      </c>
      <c r="Q22" s="89">
        <f>'Income Statement Year 1'!Q15</f>
        <v>0</v>
      </c>
      <c r="R22" s="89">
        <f>'Income Statement Year 1'!R15</f>
        <v>0</v>
      </c>
      <c r="S22" s="89">
        <f>'Income Statement Year 1'!S15</f>
        <v>0</v>
      </c>
      <c r="T22" s="89">
        <f>'Income Statement Year 1'!T15</f>
        <v>0</v>
      </c>
      <c r="U22" s="89">
        <f>'Income Statement Year 1'!U15</f>
        <v>0</v>
      </c>
      <c r="V22" s="89">
        <f>'Income Statement Year 1'!V15</f>
        <v>0</v>
      </c>
      <c r="W22" s="89">
        <f>'Income Statement Year 1'!W15</f>
        <v>0</v>
      </c>
      <c r="X22" s="89">
        <f>'Income Statement Year 1'!X15</f>
        <v>0</v>
      </c>
      <c r="Y22" s="89">
        <f>'Income Statement Year 1'!Y15</f>
        <v>0</v>
      </c>
      <c r="Z22" s="89">
        <f>'Income Statement Year 1'!Z15</f>
        <v>0</v>
      </c>
      <c r="AA22" s="82">
        <f t="shared" si="2"/>
        <v>0</v>
      </c>
    </row>
    <row r="23" spans="1:27" ht="14" customHeight="1">
      <c r="A23" s="79"/>
      <c r="B23" s="80"/>
      <c r="C23" s="161"/>
      <c r="D23" s="80" t="s">
        <v>5</v>
      </c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2"/>
    </row>
    <row r="24" spans="1:27" ht="14" customHeight="1">
      <c r="A24" s="79"/>
      <c r="B24" s="80"/>
      <c r="C24" s="161"/>
      <c r="D24" s="80"/>
      <c r="E24" s="88" t="s">
        <v>72</v>
      </c>
      <c r="F24" s="80"/>
      <c r="G24" s="80"/>
      <c r="H24" s="80"/>
      <c r="I24" s="80"/>
      <c r="J24" s="80"/>
      <c r="K24" s="80"/>
      <c r="L24" s="80"/>
      <c r="M24" s="80"/>
      <c r="N24" s="80"/>
      <c r="O24" s="89">
        <f>'Income Statement Year 1'!O17</f>
        <v>0</v>
      </c>
      <c r="P24" s="89">
        <f>'Income Statement Year 1'!P17</f>
        <v>0</v>
      </c>
      <c r="Q24" s="89">
        <f>'Income Statement Year 1'!Q17</f>
        <v>0</v>
      </c>
      <c r="R24" s="89">
        <f>'Income Statement Year 1'!R17</f>
        <v>0</v>
      </c>
      <c r="S24" s="89">
        <f>'Income Statement Year 1'!S17</f>
        <v>0</v>
      </c>
      <c r="T24" s="89">
        <f>'Income Statement Year 1'!T17</f>
        <v>0</v>
      </c>
      <c r="U24" s="89">
        <f>'Income Statement Year 1'!U17</f>
        <v>0</v>
      </c>
      <c r="V24" s="89">
        <f>'Income Statement Year 1'!V17</f>
        <v>0</v>
      </c>
      <c r="W24" s="89">
        <f>'Income Statement Year 1'!W17</f>
        <v>0</v>
      </c>
      <c r="X24" s="89">
        <f>'Income Statement Year 1'!X17</f>
        <v>0</v>
      </c>
      <c r="Y24" s="89">
        <f>'Income Statement Year 1'!Y17</f>
        <v>0</v>
      </c>
      <c r="Z24" s="89">
        <f>'Income Statement Year 1'!Z17</f>
        <v>0</v>
      </c>
      <c r="AA24" s="82">
        <f t="shared" ref="AA24:AA35" si="3">SUM(O24:Z24)</f>
        <v>0</v>
      </c>
    </row>
    <row r="25" spans="1:27" ht="14" customHeight="1">
      <c r="A25" s="79"/>
      <c r="B25" s="80"/>
      <c r="C25" s="161"/>
      <c r="D25" s="80"/>
      <c r="E25" s="88" t="s">
        <v>73</v>
      </c>
      <c r="F25" s="80"/>
      <c r="G25" s="80"/>
      <c r="H25" s="80"/>
      <c r="I25" s="80"/>
      <c r="J25" s="80"/>
      <c r="K25" s="80"/>
      <c r="L25" s="80"/>
      <c r="M25" s="80"/>
      <c r="N25" s="80"/>
      <c r="O25" s="89">
        <f>'Income Statement Year 1'!O18</f>
        <v>0</v>
      </c>
      <c r="P25" s="89">
        <f>'Income Statement Year 1'!P18</f>
        <v>0</v>
      </c>
      <c r="Q25" s="89">
        <f>'Income Statement Year 1'!Q18</f>
        <v>0</v>
      </c>
      <c r="R25" s="89">
        <f>'Income Statement Year 1'!R18</f>
        <v>0</v>
      </c>
      <c r="S25" s="89">
        <f>'Income Statement Year 1'!S18</f>
        <v>0</v>
      </c>
      <c r="T25" s="89">
        <f>'Income Statement Year 1'!T18</f>
        <v>0</v>
      </c>
      <c r="U25" s="89">
        <f>'Income Statement Year 1'!U18</f>
        <v>0</v>
      </c>
      <c r="V25" s="89">
        <f>'Income Statement Year 1'!V18</f>
        <v>0</v>
      </c>
      <c r="W25" s="89">
        <f>'Income Statement Year 1'!W18</f>
        <v>0</v>
      </c>
      <c r="X25" s="89">
        <f>'Income Statement Year 1'!X18</f>
        <v>0</v>
      </c>
      <c r="Y25" s="89">
        <f>'Income Statement Year 1'!Y18</f>
        <v>0</v>
      </c>
      <c r="Z25" s="89">
        <f>'Income Statement Year 1'!Z18</f>
        <v>0</v>
      </c>
      <c r="AA25" s="82">
        <f t="shared" si="3"/>
        <v>0</v>
      </c>
    </row>
    <row r="26" spans="1:27" ht="14" customHeight="1">
      <c r="A26" s="79"/>
      <c r="B26" s="80"/>
      <c r="C26" s="161"/>
      <c r="D26" s="80" t="s">
        <v>6</v>
      </c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9">
        <f>'Income Statement Year 1'!O19</f>
        <v>0</v>
      </c>
      <c r="P26" s="89">
        <f>'Income Statement Year 1'!P19</f>
        <v>0</v>
      </c>
      <c r="Q26" s="89">
        <f>'Income Statement Year 1'!Q19</f>
        <v>0</v>
      </c>
      <c r="R26" s="89">
        <f>'Income Statement Year 1'!R19</f>
        <v>0</v>
      </c>
      <c r="S26" s="89">
        <f>'Income Statement Year 1'!S19</f>
        <v>0</v>
      </c>
      <c r="T26" s="89">
        <f>'Income Statement Year 1'!T19</f>
        <v>0</v>
      </c>
      <c r="U26" s="89">
        <f>'Income Statement Year 1'!U19</f>
        <v>0</v>
      </c>
      <c r="V26" s="89">
        <f>'Income Statement Year 1'!V19</f>
        <v>0</v>
      </c>
      <c r="W26" s="89">
        <f>'Income Statement Year 1'!W19</f>
        <v>0</v>
      </c>
      <c r="X26" s="89">
        <f>'Income Statement Year 1'!X19</f>
        <v>0</v>
      </c>
      <c r="Y26" s="89">
        <f>'Income Statement Year 1'!Y19</f>
        <v>0</v>
      </c>
      <c r="Z26" s="89">
        <f>'Income Statement Year 1'!Z19</f>
        <v>0</v>
      </c>
      <c r="AA26" s="82">
        <f t="shared" si="3"/>
        <v>0</v>
      </c>
    </row>
    <row r="27" spans="1:27" ht="14" customHeight="1">
      <c r="A27" s="79"/>
      <c r="B27" s="80"/>
      <c r="C27" s="161"/>
      <c r="D27" s="80" t="s">
        <v>7</v>
      </c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9">
        <f>'Income Statement Year 1'!O20</f>
        <v>0</v>
      </c>
      <c r="P27" s="89">
        <f>'Income Statement Year 1'!P20</f>
        <v>0</v>
      </c>
      <c r="Q27" s="89">
        <f>'Income Statement Year 1'!Q20</f>
        <v>0</v>
      </c>
      <c r="R27" s="89">
        <f>'Income Statement Year 1'!R20</f>
        <v>0</v>
      </c>
      <c r="S27" s="89">
        <f>'Income Statement Year 1'!S20</f>
        <v>0</v>
      </c>
      <c r="T27" s="89">
        <f>'Income Statement Year 1'!T20</f>
        <v>0</v>
      </c>
      <c r="U27" s="89">
        <f>'Income Statement Year 1'!U20</f>
        <v>0</v>
      </c>
      <c r="V27" s="89">
        <f>'Income Statement Year 1'!V20</f>
        <v>0</v>
      </c>
      <c r="W27" s="89">
        <f>'Income Statement Year 1'!W20</f>
        <v>0</v>
      </c>
      <c r="X27" s="89">
        <f>'Income Statement Year 1'!X20</f>
        <v>0</v>
      </c>
      <c r="Y27" s="89">
        <f>'Income Statement Year 1'!Y20</f>
        <v>0</v>
      </c>
      <c r="Z27" s="89">
        <f>'Income Statement Year 1'!Z20</f>
        <v>0</v>
      </c>
      <c r="AA27" s="82">
        <f t="shared" si="3"/>
        <v>0</v>
      </c>
    </row>
    <row r="28" spans="1:27" ht="14" customHeight="1">
      <c r="A28" s="79"/>
      <c r="B28" s="80"/>
      <c r="C28" s="161"/>
      <c r="D28" s="80" t="s">
        <v>14</v>
      </c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9">
        <f>'Income Statement Year 1'!O25</f>
        <v>0</v>
      </c>
      <c r="P28" s="89">
        <f>'Income Statement Year 1'!P25</f>
        <v>0</v>
      </c>
      <c r="Q28" s="89">
        <f>'Income Statement Year 1'!Q25</f>
        <v>0</v>
      </c>
      <c r="R28" s="89">
        <f>'Income Statement Year 1'!R25</f>
        <v>0</v>
      </c>
      <c r="S28" s="89">
        <f>'Income Statement Year 1'!S25</f>
        <v>0</v>
      </c>
      <c r="T28" s="89">
        <f>'Income Statement Year 1'!T25</f>
        <v>0</v>
      </c>
      <c r="U28" s="89">
        <f>'Income Statement Year 1'!U25</f>
        <v>0</v>
      </c>
      <c r="V28" s="89">
        <f>'Income Statement Year 1'!V25</f>
        <v>0</v>
      </c>
      <c r="W28" s="89">
        <f>'Income Statement Year 1'!W25</f>
        <v>0</v>
      </c>
      <c r="X28" s="89">
        <f>'Income Statement Year 1'!X25</f>
        <v>0</v>
      </c>
      <c r="Y28" s="89">
        <f>'Income Statement Year 1'!Y25</f>
        <v>0</v>
      </c>
      <c r="Z28" s="89">
        <f>'Income Statement Year 1'!Z25</f>
        <v>0</v>
      </c>
      <c r="AA28" s="82">
        <f t="shared" si="3"/>
        <v>0</v>
      </c>
    </row>
    <row r="29" spans="1:27" ht="14" customHeight="1">
      <c r="A29" s="79"/>
      <c r="B29" s="80"/>
      <c r="C29" s="161"/>
      <c r="D29" s="80" t="s">
        <v>8</v>
      </c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9">
        <f>'Income Statement Year 1'!O26</f>
        <v>0</v>
      </c>
      <c r="P29" s="89">
        <f>'Income Statement Year 1'!P26</f>
        <v>0</v>
      </c>
      <c r="Q29" s="89">
        <f>'Income Statement Year 1'!Q26</f>
        <v>0</v>
      </c>
      <c r="R29" s="89">
        <f>'Income Statement Year 1'!R26</f>
        <v>0</v>
      </c>
      <c r="S29" s="89">
        <f>'Income Statement Year 1'!S26</f>
        <v>0</v>
      </c>
      <c r="T29" s="89">
        <f>'Income Statement Year 1'!T26</f>
        <v>0</v>
      </c>
      <c r="U29" s="89">
        <f>'Income Statement Year 1'!U26</f>
        <v>0</v>
      </c>
      <c r="V29" s="89">
        <f>'Income Statement Year 1'!V26</f>
        <v>0</v>
      </c>
      <c r="W29" s="89">
        <f>'Income Statement Year 1'!W26</f>
        <v>0</v>
      </c>
      <c r="X29" s="89">
        <f>'Income Statement Year 1'!X26</f>
        <v>0</v>
      </c>
      <c r="Y29" s="89">
        <f>'Income Statement Year 1'!Y26</f>
        <v>0</v>
      </c>
      <c r="Z29" s="89">
        <f>'Income Statement Year 1'!Z26</f>
        <v>0</v>
      </c>
      <c r="AA29" s="82">
        <f t="shared" si="3"/>
        <v>0</v>
      </c>
    </row>
    <row r="30" spans="1:27" ht="14" customHeight="1">
      <c r="A30" s="79"/>
      <c r="B30" s="80"/>
      <c r="C30" s="161"/>
      <c r="D30" s="80" t="s">
        <v>50</v>
      </c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9">
        <f>'Income Statement Year 1'!O37</f>
        <v>0</v>
      </c>
      <c r="P30" s="89">
        <f>'Income Statement Year 1'!P37</f>
        <v>0</v>
      </c>
      <c r="Q30" s="89">
        <f>'Income Statement Year 1'!Q37</f>
        <v>0</v>
      </c>
      <c r="R30" s="89">
        <f>'Income Statement Year 1'!R37</f>
        <v>0</v>
      </c>
      <c r="S30" s="89">
        <f>'Income Statement Year 1'!S37</f>
        <v>0</v>
      </c>
      <c r="T30" s="89">
        <f>'Income Statement Year 1'!T37</f>
        <v>0</v>
      </c>
      <c r="U30" s="89">
        <f>'Income Statement Year 1'!U37</f>
        <v>0</v>
      </c>
      <c r="V30" s="89">
        <f>'Income Statement Year 1'!V37</f>
        <v>0</v>
      </c>
      <c r="W30" s="89">
        <f>'Income Statement Year 1'!W37</f>
        <v>0</v>
      </c>
      <c r="X30" s="89">
        <f>'Income Statement Year 1'!X37</f>
        <v>0</v>
      </c>
      <c r="Y30" s="89">
        <f>'Income Statement Year 1'!Y37</f>
        <v>0</v>
      </c>
      <c r="Z30" s="89">
        <f>'Income Statement Year 1'!Z37</f>
        <v>0</v>
      </c>
      <c r="AA30" s="82">
        <f t="shared" si="3"/>
        <v>0</v>
      </c>
    </row>
    <row r="31" spans="1:27" ht="14" customHeight="1">
      <c r="A31" s="79"/>
      <c r="B31" s="80"/>
      <c r="C31" s="161"/>
      <c r="D31" s="80" t="s">
        <v>9</v>
      </c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9">
        <f>'Income Statement Year 1'!O27</f>
        <v>0</v>
      </c>
      <c r="P31" s="89">
        <f>'Income Statement Year 1'!P27</f>
        <v>0</v>
      </c>
      <c r="Q31" s="89">
        <f>'Income Statement Year 1'!Q27</f>
        <v>0</v>
      </c>
      <c r="R31" s="89">
        <f>'Income Statement Year 1'!R27</f>
        <v>0</v>
      </c>
      <c r="S31" s="89">
        <f>'Income Statement Year 1'!S27</f>
        <v>0</v>
      </c>
      <c r="T31" s="89">
        <f>'Income Statement Year 1'!T27</f>
        <v>0</v>
      </c>
      <c r="U31" s="89">
        <f>'Income Statement Year 1'!U27</f>
        <v>0</v>
      </c>
      <c r="V31" s="89">
        <f>'Income Statement Year 1'!V27</f>
        <v>0</v>
      </c>
      <c r="W31" s="89">
        <f>'Income Statement Year 1'!W27</f>
        <v>0</v>
      </c>
      <c r="X31" s="89">
        <f>'Income Statement Year 1'!X27</f>
        <v>0</v>
      </c>
      <c r="Y31" s="89">
        <f>'Income Statement Year 1'!Y27</f>
        <v>0</v>
      </c>
      <c r="Z31" s="89">
        <f>'Income Statement Year 1'!Z27</f>
        <v>0</v>
      </c>
      <c r="AA31" s="82">
        <f t="shared" si="3"/>
        <v>0</v>
      </c>
    </row>
    <row r="32" spans="1:27" ht="14" customHeight="1">
      <c r="A32" s="79"/>
      <c r="B32" s="80"/>
      <c r="C32" s="161"/>
      <c r="D32" s="80" t="s">
        <v>10</v>
      </c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9">
        <f>'Income Statement Year 1'!O28</f>
        <v>0</v>
      </c>
      <c r="P32" s="89">
        <f>'Income Statement Year 1'!P28</f>
        <v>0</v>
      </c>
      <c r="Q32" s="89">
        <f>'Income Statement Year 1'!Q28</f>
        <v>0</v>
      </c>
      <c r="R32" s="89">
        <f>'Income Statement Year 1'!R28</f>
        <v>0</v>
      </c>
      <c r="S32" s="89">
        <f>'Income Statement Year 1'!S28</f>
        <v>0</v>
      </c>
      <c r="T32" s="89">
        <f>'Income Statement Year 1'!T28</f>
        <v>0</v>
      </c>
      <c r="U32" s="89">
        <f>'Income Statement Year 1'!U28</f>
        <v>0</v>
      </c>
      <c r="V32" s="89">
        <f>'Income Statement Year 1'!V28</f>
        <v>0</v>
      </c>
      <c r="W32" s="89">
        <f>'Income Statement Year 1'!W28</f>
        <v>0</v>
      </c>
      <c r="X32" s="89">
        <f>'Income Statement Year 1'!X28</f>
        <v>0</v>
      </c>
      <c r="Y32" s="89">
        <f>'Income Statement Year 1'!Y28</f>
        <v>0</v>
      </c>
      <c r="Z32" s="89">
        <f>'Income Statement Year 1'!Z28</f>
        <v>0</v>
      </c>
      <c r="AA32" s="82">
        <f t="shared" si="3"/>
        <v>0</v>
      </c>
    </row>
    <row r="33" spans="1:30" ht="14" customHeight="1">
      <c r="A33" s="79"/>
      <c r="B33" s="80"/>
      <c r="C33" s="161"/>
      <c r="D33" s="80" t="s">
        <v>13</v>
      </c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9">
        <f>'Income Statement Year 1'!O29</f>
        <v>0</v>
      </c>
      <c r="P33" s="89">
        <f>'Income Statement Year 1'!P29</f>
        <v>0</v>
      </c>
      <c r="Q33" s="89">
        <f>'Income Statement Year 1'!Q29</f>
        <v>0</v>
      </c>
      <c r="R33" s="89">
        <f>'Income Statement Year 1'!R29</f>
        <v>0</v>
      </c>
      <c r="S33" s="89">
        <f>'Income Statement Year 1'!S29</f>
        <v>0</v>
      </c>
      <c r="T33" s="89">
        <f>'Income Statement Year 1'!T29</f>
        <v>0</v>
      </c>
      <c r="U33" s="89">
        <f>'Income Statement Year 1'!U29</f>
        <v>0</v>
      </c>
      <c r="V33" s="89">
        <f>'Income Statement Year 1'!V29</f>
        <v>0</v>
      </c>
      <c r="W33" s="89">
        <f>'Income Statement Year 1'!W29</f>
        <v>0</v>
      </c>
      <c r="X33" s="89">
        <f>'Income Statement Year 1'!X29</f>
        <v>0</v>
      </c>
      <c r="Y33" s="89">
        <f>'Income Statement Year 1'!Y29</f>
        <v>0</v>
      </c>
      <c r="Z33" s="89">
        <f>'Income Statement Year 1'!Z29</f>
        <v>0</v>
      </c>
      <c r="AA33" s="82">
        <f t="shared" si="3"/>
        <v>0</v>
      </c>
    </row>
    <row r="34" spans="1:30" ht="14" customHeight="1">
      <c r="A34" s="79"/>
      <c r="B34" s="80"/>
      <c r="C34" s="161"/>
      <c r="D34" s="80" t="s">
        <v>11</v>
      </c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9">
        <f>'Income Statement Year 1'!O30</f>
        <v>0</v>
      </c>
      <c r="P34" s="89">
        <f>'Income Statement Year 1'!P30</f>
        <v>0</v>
      </c>
      <c r="Q34" s="89">
        <f>'Income Statement Year 1'!Q30</f>
        <v>0</v>
      </c>
      <c r="R34" s="89">
        <f>'Income Statement Year 1'!R30</f>
        <v>0</v>
      </c>
      <c r="S34" s="89">
        <f>'Income Statement Year 1'!S30</f>
        <v>0</v>
      </c>
      <c r="T34" s="89">
        <f>'Income Statement Year 1'!T30</f>
        <v>0</v>
      </c>
      <c r="U34" s="89">
        <f>'Income Statement Year 1'!U30</f>
        <v>0</v>
      </c>
      <c r="V34" s="89">
        <f>'Income Statement Year 1'!V30</f>
        <v>0</v>
      </c>
      <c r="W34" s="89">
        <f>'Income Statement Year 1'!W30</f>
        <v>0</v>
      </c>
      <c r="X34" s="89">
        <f>'Income Statement Year 1'!X30</f>
        <v>0</v>
      </c>
      <c r="Y34" s="89">
        <f>'Income Statement Year 1'!Y30</f>
        <v>0</v>
      </c>
      <c r="Z34" s="89">
        <f>'Income Statement Year 1'!Z30</f>
        <v>0</v>
      </c>
      <c r="AA34" s="82">
        <f t="shared" si="3"/>
        <v>0</v>
      </c>
    </row>
    <row r="35" spans="1:30" ht="14" customHeight="1" thickBot="1">
      <c r="A35" s="79"/>
      <c r="B35" s="80"/>
      <c r="C35" s="161"/>
      <c r="D35" s="80" t="s">
        <v>12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147">
        <f>'Income Statement Year 1'!O31</f>
        <v>0</v>
      </c>
      <c r="P35" s="147">
        <f>'Income Statement Year 1'!P31</f>
        <v>0</v>
      </c>
      <c r="Q35" s="147">
        <f>'Income Statement Year 1'!Q31</f>
        <v>0</v>
      </c>
      <c r="R35" s="147">
        <f>'Income Statement Year 1'!R31</f>
        <v>0</v>
      </c>
      <c r="S35" s="147">
        <f>'Income Statement Year 1'!S31</f>
        <v>0</v>
      </c>
      <c r="T35" s="147">
        <f>'Income Statement Year 1'!T31</f>
        <v>0</v>
      </c>
      <c r="U35" s="147">
        <f>'Income Statement Year 1'!U31</f>
        <v>0</v>
      </c>
      <c r="V35" s="147">
        <f>'Income Statement Year 1'!V31</f>
        <v>0</v>
      </c>
      <c r="W35" s="147">
        <f>'Income Statement Year 1'!W31</f>
        <v>0</v>
      </c>
      <c r="X35" s="147">
        <f>'Income Statement Year 1'!X31</f>
        <v>0</v>
      </c>
      <c r="Y35" s="147">
        <f>'Income Statement Year 1'!Y31</f>
        <v>0</v>
      </c>
      <c r="Z35" s="147">
        <f>'Income Statement Year 1'!Z31</f>
        <v>0</v>
      </c>
      <c r="AA35" s="162">
        <f t="shared" si="3"/>
        <v>0</v>
      </c>
    </row>
    <row r="36" spans="1:30" ht="14" customHeight="1" thickTop="1">
      <c r="A36" s="79"/>
      <c r="B36" s="80"/>
      <c r="C36" s="80" t="s">
        <v>87</v>
      </c>
      <c r="D36" s="139"/>
      <c r="E36" s="80"/>
      <c r="F36" s="139"/>
      <c r="G36" s="139"/>
      <c r="H36" s="139"/>
      <c r="I36" s="80"/>
      <c r="J36" s="159"/>
      <c r="K36" s="139"/>
      <c r="L36" s="139"/>
      <c r="M36" s="139"/>
      <c r="N36" s="139"/>
      <c r="O36" s="89">
        <f t="shared" ref="O36:AA36" si="4">SUM(O16:O35)</f>
        <v>0</v>
      </c>
      <c r="P36" s="89">
        <f t="shared" si="4"/>
        <v>0</v>
      </c>
      <c r="Q36" s="89">
        <f t="shared" si="4"/>
        <v>0</v>
      </c>
      <c r="R36" s="89">
        <f t="shared" si="4"/>
        <v>0</v>
      </c>
      <c r="S36" s="89">
        <f t="shared" si="4"/>
        <v>0</v>
      </c>
      <c r="T36" s="89">
        <f t="shared" si="4"/>
        <v>0</v>
      </c>
      <c r="U36" s="89">
        <f t="shared" si="4"/>
        <v>0</v>
      </c>
      <c r="V36" s="89">
        <f t="shared" si="4"/>
        <v>0</v>
      </c>
      <c r="W36" s="89">
        <f t="shared" si="4"/>
        <v>0</v>
      </c>
      <c r="X36" s="89">
        <f t="shared" si="4"/>
        <v>0</v>
      </c>
      <c r="Y36" s="89">
        <f t="shared" si="4"/>
        <v>0</v>
      </c>
      <c r="Z36" s="89">
        <f t="shared" si="4"/>
        <v>0</v>
      </c>
      <c r="AA36" s="82">
        <f t="shared" si="4"/>
        <v>0</v>
      </c>
      <c r="AD36" s="5"/>
    </row>
    <row r="37" spans="1:30" ht="14" customHeight="1">
      <c r="A37" s="79"/>
      <c r="B37" s="80"/>
      <c r="C37" s="80"/>
      <c r="D37" s="139"/>
      <c r="E37" s="80"/>
      <c r="F37" s="139"/>
      <c r="G37" s="139"/>
      <c r="H37" s="139"/>
      <c r="I37" s="80"/>
      <c r="J37" s="159"/>
      <c r="K37" s="139"/>
      <c r="L37" s="139"/>
      <c r="M37" s="139"/>
      <c r="N37" s="13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2"/>
      <c r="AD37" s="5"/>
    </row>
    <row r="38" spans="1:30" ht="14" customHeight="1">
      <c r="A38" s="79"/>
      <c r="B38" s="80"/>
      <c r="C38" s="80" t="s">
        <v>93</v>
      </c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9"/>
      <c r="P38" s="89">
        <f>INDEX('Loan Calculator'!$F9:$F20,COLUMNS('Loan Calculator'!$F9:G9))</f>
        <v>0</v>
      </c>
      <c r="Q38" s="89">
        <f>INDEX('Loan Calculator'!$F9:$F20,COLUMNS('Loan Calculator'!$F9:H9))</f>
        <v>0</v>
      </c>
      <c r="R38" s="89">
        <f>INDEX('Loan Calculator'!$F9:$F20,COLUMNS('Loan Calculator'!$F9:I9))</f>
        <v>0</v>
      </c>
      <c r="S38" s="89">
        <f>INDEX('Loan Calculator'!$F9:$F20,COLUMNS('Loan Calculator'!$F9:J9))</f>
        <v>0</v>
      </c>
      <c r="T38" s="89">
        <f>INDEX('Loan Calculator'!$F9:$F20,COLUMNS('Loan Calculator'!$F9:K9))</f>
        <v>0</v>
      </c>
      <c r="U38" s="89">
        <f>INDEX('Loan Calculator'!$F9:$F20,COLUMNS('Loan Calculator'!$F9:L9))</f>
        <v>0</v>
      </c>
      <c r="V38" s="89">
        <f>INDEX('Loan Calculator'!$F9:$F20,COLUMNS('Loan Calculator'!$F9:M9))</f>
        <v>0</v>
      </c>
      <c r="W38" s="89">
        <f>INDEX('Loan Calculator'!$F9:$F20,COLUMNS('Loan Calculator'!$F9:N9))</f>
        <v>0</v>
      </c>
      <c r="X38" s="89">
        <f>INDEX('Loan Calculator'!$F9:$F20,COLUMNS('Loan Calculator'!$F9:O9))</f>
        <v>0</v>
      </c>
      <c r="Y38" s="89">
        <f>INDEX('Loan Calculator'!$F9:$F20,COLUMNS('Loan Calculator'!$F9:P9))</f>
        <v>0</v>
      </c>
      <c r="Z38" s="89">
        <f>INDEX('Loan Calculator'!$F9:$F20,COLUMNS('Loan Calculator'!$F9:Q9))</f>
        <v>0</v>
      </c>
      <c r="AA38" s="82">
        <f>SUM(O38:Z38)</f>
        <v>0</v>
      </c>
      <c r="AD38" s="5"/>
    </row>
    <row r="39" spans="1:30" ht="14" customHeight="1">
      <c r="A39" s="79"/>
      <c r="B39" s="80"/>
      <c r="C39" s="80" t="s">
        <v>151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9">
        <f>'Capital Budget'!O37-'Capital Budget'!O13</f>
        <v>0</v>
      </c>
      <c r="P39" s="89">
        <f>'Capital Budget'!P37</f>
        <v>0</v>
      </c>
      <c r="Q39" s="89">
        <f>'Capital Budget'!Q37</f>
        <v>0</v>
      </c>
      <c r="R39" s="89">
        <f>'Capital Budget'!R37</f>
        <v>0</v>
      </c>
      <c r="S39" s="89">
        <f>'Capital Budget'!S37</f>
        <v>0</v>
      </c>
      <c r="T39" s="89">
        <f>'Capital Budget'!T37</f>
        <v>0</v>
      </c>
      <c r="U39" s="89">
        <f>'Capital Budget'!U37</f>
        <v>0</v>
      </c>
      <c r="V39" s="89">
        <f>'Capital Budget'!V37</f>
        <v>0</v>
      </c>
      <c r="W39" s="89">
        <f>'Capital Budget'!W37</f>
        <v>0</v>
      </c>
      <c r="X39" s="89">
        <f>'Capital Budget'!X37</f>
        <v>0</v>
      </c>
      <c r="Y39" s="89">
        <f>'Capital Budget'!Y37</f>
        <v>0</v>
      </c>
      <c r="Z39" s="89">
        <f>'Capital Budget'!Z37</f>
        <v>0</v>
      </c>
      <c r="AA39" s="82">
        <f>SUM(O39:Z39)</f>
        <v>0</v>
      </c>
      <c r="AD39" s="5"/>
    </row>
    <row r="40" spans="1:30" ht="14" customHeight="1">
      <c r="A40" s="79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2"/>
      <c r="AD40" s="5"/>
    </row>
    <row r="41" spans="1:30" ht="14" customHeight="1">
      <c r="A41" s="79"/>
      <c r="B41" s="80"/>
      <c r="C41" s="139" t="s">
        <v>96</v>
      </c>
      <c r="D41" s="139"/>
      <c r="E41" s="139"/>
      <c r="F41" s="139"/>
      <c r="G41" s="139"/>
      <c r="H41" s="139"/>
      <c r="I41" s="139"/>
      <c r="J41" s="159"/>
      <c r="K41" s="139"/>
      <c r="L41" s="139"/>
      <c r="M41" s="139"/>
      <c r="N41" s="139"/>
      <c r="O41" s="140">
        <f>O36+O38+O39</f>
        <v>0</v>
      </c>
      <c r="P41" s="140">
        <f t="shared" ref="P41:Z41" si="5">P36+P38+P39</f>
        <v>0</v>
      </c>
      <c r="Q41" s="140">
        <f t="shared" si="5"/>
        <v>0</v>
      </c>
      <c r="R41" s="140">
        <f t="shared" si="5"/>
        <v>0</v>
      </c>
      <c r="S41" s="140">
        <f t="shared" si="5"/>
        <v>0</v>
      </c>
      <c r="T41" s="140">
        <f t="shared" si="5"/>
        <v>0</v>
      </c>
      <c r="U41" s="140">
        <f t="shared" si="5"/>
        <v>0</v>
      </c>
      <c r="V41" s="140">
        <f t="shared" si="5"/>
        <v>0</v>
      </c>
      <c r="W41" s="140">
        <f t="shared" si="5"/>
        <v>0</v>
      </c>
      <c r="X41" s="140">
        <f t="shared" si="5"/>
        <v>0</v>
      </c>
      <c r="Y41" s="140">
        <f t="shared" si="5"/>
        <v>0</v>
      </c>
      <c r="Z41" s="140">
        <f t="shared" si="5"/>
        <v>0</v>
      </c>
      <c r="AA41" s="160">
        <f>SUM(O41:Z41)</f>
        <v>0</v>
      </c>
      <c r="AD41" s="5"/>
    </row>
    <row r="42" spans="1:30" ht="14" customHeight="1">
      <c r="A42" s="79"/>
      <c r="B42" s="139"/>
      <c r="C42" s="80"/>
      <c r="D42" s="80"/>
      <c r="E42" s="80"/>
      <c r="F42" s="80"/>
      <c r="G42" s="80"/>
      <c r="H42" s="80"/>
      <c r="I42" s="80"/>
      <c r="J42" s="159"/>
      <c r="K42" s="80"/>
      <c r="L42" s="80"/>
      <c r="M42" s="80"/>
      <c r="N42" s="80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2"/>
      <c r="AD42" s="5"/>
    </row>
    <row r="43" spans="1:30" ht="14" customHeight="1">
      <c r="A43" s="137"/>
      <c r="B43" s="163" t="s">
        <v>92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141">
        <f t="shared" ref="O43:Z43" si="6">O4+O12-O41</f>
        <v>0</v>
      </c>
      <c r="P43" s="141">
        <f t="shared" si="6"/>
        <v>0</v>
      </c>
      <c r="Q43" s="141">
        <f t="shared" si="6"/>
        <v>0</v>
      </c>
      <c r="R43" s="141">
        <f t="shared" si="6"/>
        <v>0</v>
      </c>
      <c r="S43" s="141">
        <f t="shared" si="6"/>
        <v>0</v>
      </c>
      <c r="T43" s="141">
        <f t="shared" si="6"/>
        <v>0</v>
      </c>
      <c r="U43" s="141">
        <f t="shared" si="6"/>
        <v>0</v>
      </c>
      <c r="V43" s="141">
        <f t="shared" si="6"/>
        <v>0</v>
      </c>
      <c r="W43" s="141">
        <f t="shared" si="6"/>
        <v>0</v>
      </c>
      <c r="X43" s="141">
        <f t="shared" si="6"/>
        <v>0</v>
      </c>
      <c r="Y43" s="141">
        <f t="shared" si="6"/>
        <v>0</v>
      </c>
      <c r="Z43" s="141">
        <f t="shared" si="6"/>
        <v>0</v>
      </c>
      <c r="AA43" s="138"/>
      <c r="AD43" s="5"/>
    </row>
    <row r="47" spans="1:30" ht="14" customHeight="1">
      <c r="D47" s="7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</sheetData>
  <printOptions horizontalCentered="1"/>
  <pageMargins left="0.7" right="0.7" top="0.75" bottom="0.75" header="0.3" footer="0.3"/>
  <pageSetup fitToWidth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  <pageSetUpPr fitToPage="1"/>
  </sheetPr>
  <dimension ref="A1:L30"/>
  <sheetViews>
    <sheetView showGridLines="0" view="pageLayout" zoomScaleNormal="130" workbookViewId="0"/>
  </sheetViews>
  <sheetFormatPr defaultRowHeight="14" customHeight="1"/>
  <cols>
    <col min="1" max="10" width="2.6328125" style="2" customWidth="1"/>
    <col min="11" max="11" width="9.6328125" style="2" customWidth="1"/>
    <col min="12" max="12" width="12.90625" style="1" customWidth="1"/>
    <col min="13" max="235" width="9.08984375" style="2"/>
    <col min="236" max="240" width="2.6328125" style="2" customWidth="1"/>
    <col min="241" max="491" width="9.08984375" style="2"/>
    <col min="492" max="496" width="2.6328125" style="2" customWidth="1"/>
    <col min="497" max="747" width="9.08984375" style="2"/>
    <col min="748" max="752" width="2.6328125" style="2" customWidth="1"/>
    <col min="753" max="1003" width="9.08984375" style="2"/>
    <col min="1004" max="1008" width="2.6328125" style="2" customWidth="1"/>
    <col min="1009" max="1259" width="9.08984375" style="2"/>
    <col min="1260" max="1264" width="2.6328125" style="2" customWidth="1"/>
    <col min="1265" max="1515" width="9.08984375" style="2"/>
    <col min="1516" max="1520" width="2.6328125" style="2" customWidth="1"/>
    <col min="1521" max="1771" width="9.08984375" style="2"/>
    <col min="1772" max="1776" width="2.6328125" style="2" customWidth="1"/>
    <col min="1777" max="2027" width="9.08984375" style="2"/>
    <col min="2028" max="2032" width="2.6328125" style="2" customWidth="1"/>
    <col min="2033" max="2283" width="9.08984375" style="2"/>
    <col min="2284" max="2288" width="2.6328125" style="2" customWidth="1"/>
    <col min="2289" max="2539" width="9.08984375" style="2"/>
    <col min="2540" max="2544" width="2.6328125" style="2" customWidth="1"/>
    <col min="2545" max="2795" width="9.08984375" style="2"/>
    <col min="2796" max="2800" width="2.6328125" style="2" customWidth="1"/>
    <col min="2801" max="3051" width="9.08984375" style="2"/>
    <col min="3052" max="3056" width="2.6328125" style="2" customWidth="1"/>
    <col min="3057" max="3307" width="9.08984375" style="2"/>
    <col min="3308" max="3312" width="2.6328125" style="2" customWidth="1"/>
    <col min="3313" max="3563" width="9.08984375" style="2"/>
    <col min="3564" max="3568" width="2.6328125" style="2" customWidth="1"/>
    <col min="3569" max="3819" width="9.08984375" style="2"/>
    <col min="3820" max="3824" width="2.6328125" style="2" customWidth="1"/>
    <col min="3825" max="4075" width="9.08984375" style="2"/>
    <col min="4076" max="4080" width="2.6328125" style="2" customWidth="1"/>
    <col min="4081" max="4331" width="9.08984375" style="2"/>
    <col min="4332" max="4336" width="2.6328125" style="2" customWidth="1"/>
    <col min="4337" max="4587" width="9.08984375" style="2"/>
    <col min="4588" max="4592" width="2.6328125" style="2" customWidth="1"/>
    <col min="4593" max="4843" width="9.08984375" style="2"/>
    <col min="4844" max="4848" width="2.6328125" style="2" customWidth="1"/>
    <col min="4849" max="5099" width="9.08984375" style="2"/>
    <col min="5100" max="5104" width="2.6328125" style="2" customWidth="1"/>
    <col min="5105" max="5355" width="9.08984375" style="2"/>
    <col min="5356" max="5360" width="2.6328125" style="2" customWidth="1"/>
    <col min="5361" max="5611" width="9.08984375" style="2"/>
    <col min="5612" max="5616" width="2.6328125" style="2" customWidth="1"/>
    <col min="5617" max="5867" width="9.08984375" style="2"/>
    <col min="5868" max="5872" width="2.6328125" style="2" customWidth="1"/>
    <col min="5873" max="6123" width="9.08984375" style="2"/>
    <col min="6124" max="6128" width="2.6328125" style="2" customWidth="1"/>
    <col min="6129" max="6379" width="9.08984375" style="2"/>
    <col min="6380" max="6384" width="2.6328125" style="2" customWidth="1"/>
    <col min="6385" max="6635" width="9.08984375" style="2"/>
    <col min="6636" max="6640" width="2.6328125" style="2" customWidth="1"/>
    <col min="6641" max="6891" width="9.08984375" style="2"/>
    <col min="6892" max="6896" width="2.6328125" style="2" customWidth="1"/>
    <col min="6897" max="7147" width="9.08984375" style="2"/>
    <col min="7148" max="7152" width="2.6328125" style="2" customWidth="1"/>
    <col min="7153" max="7403" width="9.08984375" style="2"/>
    <col min="7404" max="7408" width="2.6328125" style="2" customWidth="1"/>
    <col min="7409" max="7659" width="9.08984375" style="2"/>
    <col min="7660" max="7664" width="2.6328125" style="2" customWidth="1"/>
    <col min="7665" max="7915" width="9.08984375" style="2"/>
    <col min="7916" max="7920" width="2.6328125" style="2" customWidth="1"/>
    <col min="7921" max="8171" width="9.08984375" style="2"/>
    <col min="8172" max="8176" width="2.6328125" style="2" customWidth="1"/>
    <col min="8177" max="8427" width="9.08984375" style="2"/>
    <col min="8428" max="8432" width="2.6328125" style="2" customWidth="1"/>
    <col min="8433" max="8683" width="9.08984375" style="2"/>
    <col min="8684" max="8688" width="2.6328125" style="2" customWidth="1"/>
    <col min="8689" max="8939" width="9.08984375" style="2"/>
    <col min="8940" max="8944" width="2.6328125" style="2" customWidth="1"/>
    <col min="8945" max="9195" width="9.08984375" style="2"/>
    <col min="9196" max="9200" width="2.6328125" style="2" customWidth="1"/>
    <col min="9201" max="9451" width="9.08984375" style="2"/>
    <col min="9452" max="9456" width="2.6328125" style="2" customWidth="1"/>
    <col min="9457" max="9707" width="9.08984375" style="2"/>
    <col min="9708" max="9712" width="2.6328125" style="2" customWidth="1"/>
    <col min="9713" max="9963" width="9.08984375" style="2"/>
    <col min="9964" max="9968" width="2.6328125" style="2" customWidth="1"/>
    <col min="9969" max="10219" width="9.08984375" style="2"/>
    <col min="10220" max="10224" width="2.6328125" style="2" customWidth="1"/>
    <col min="10225" max="10475" width="9.08984375" style="2"/>
    <col min="10476" max="10480" width="2.6328125" style="2" customWidth="1"/>
    <col min="10481" max="10731" width="9.08984375" style="2"/>
    <col min="10732" max="10736" width="2.6328125" style="2" customWidth="1"/>
    <col min="10737" max="10987" width="9.08984375" style="2"/>
    <col min="10988" max="10992" width="2.6328125" style="2" customWidth="1"/>
    <col min="10993" max="11243" width="9.08984375" style="2"/>
    <col min="11244" max="11248" width="2.6328125" style="2" customWidth="1"/>
    <col min="11249" max="11499" width="9.08984375" style="2"/>
    <col min="11500" max="11504" width="2.6328125" style="2" customWidth="1"/>
    <col min="11505" max="11755" width="9.08984375" style="2"/>
    <col min="11756" max="11760" width="2.6328125" style="2" customWidth="1"/>
    <col min="11761" max="12011" width="9.08984375" style="2"/>
    <col min="12012" max="12016" width="2.6328125" style="2" customWidth="1"/>
    <col min="12017" max="12267" width="9.08984375" style="2"/>
    <col min="12268" max="12272" width="2.6328125" style="2" customWidth="1"/>
    <col min="12273" max="12523" width="9.08984375" style="2"/>
    <col min="12524" max="12528" width="2.6328125" style="2" customWidth="1"/>
    <col min="12529" max="12779" width="9.08984375" style="2"/>
    <col min="12780" max="12784" width="2.6328125" style="2" customWidth="1"/>
    <col min="12785" max="13035" width="9.08984375" style="2"/>
    <col min="13036" max="13040" width="2.6328125" style="2" customWidth="1"/>
    <col min="13041" max="13291" width="9.08984375" style="2"/>
    <col min="13292" max="13296" width="2.6328125" style="2" customWidth="1"/>
    <col min="13297" max="13547" width="9.08984375" style="2"/>
    <col min="13548" max="13552" width="2.6328125" style="2" customWidth="1"/>
    <col min="13553" max="13803" width="9.08984375" style="2"/>
    <col min="13804" max="13808" width="2.6328125" style="2" customWidth="1"/>
    <col min="13809" max="14059" width="9.08984375" style="2"/>
    <col min="14060" max="14064" width="2.6328125" style="2" customWidth="1"/>
    <col min="14065" max="14315" width="9.08984375" style="2"/>
    <col min="14316" max="14320" width="2.6328125" style="2" customWidth="1"/>
    <col min="14321" max="14571" width="9.08984375" style="2"/>
    <col min="14572" max="14576" width="2.6328125" style="2" customWidth="1"/>
    <col min="14577" max="14827" width="9.08984375" style="2"/>
    <col min="14828" max="14832" width="2.6328125" style="2" customWidth="1"/>
    <col min="14833" max="15083" width="9.08984375" style="2"/>
    <col min="15084" max="15088" width="2.6328125" style="2" customWidth="1"/>
    <col min="15089" max="15339" width="9.08984375" style="2"/>
    <col min="15340" max="15344" width="2.6328125" style="2" customWidth="1"/>
    <col min="15345" max="15595" width="9.08984375" style="2"/>
    <col min="15596" max="15600" width="2.6328125" style="2" customWidth="1"/>
    <col min="15601" max="15851" width="9.08984375" style="2"/>
    <col min="15852" max="15856" width="2.6328125" style="2" customWidth="1"/>
    <col min="15857" max="16107" width="9.08984375" style="2"/>
    <col min="16108" max="16112" width="2.6328125" style="2" customWidth="1"/>
    <col min="16113" max="16384" width="9.08984375" style="2"/>
  </cols>
  <sheetData>
    <row r="1" spans="1:12" ht="14" customHeight="1">
      <c r="A1" s="77" t="s">
        <v>152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5"/>
    </row>
    <row r="2" spans="1:12" ht="14" customHeight="1">
      <c r="A2" s="85" t="s">
        <v>16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/>
    </row>
    <row r="3" spans="1:12" ht="14" customHeight="1">
      <c r="A3" s="118" t="s">
        <v>17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20"/>
    </row>
    <row r="4" spans="1:12" ht="14" customHeight="1">
      <c r="A4" s="121" t="s">
        <v>18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3">
        <f>'Cash Flow Statement Year 1'!Z43</f>
        <v>0</v>
      </c>
    </row>
    <row r="5" spans="1:12" ht="14" customHeight="1">
      <c r="A5" s="121" t="s">
        <v>19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3">
        <f>'Capital Budget'!O14</f>
        <v>0</v>
      </c>
    </row>
    <row r="6" spans="1:12" ht="14" customHeight="1">
      <c r="A6" s="124" t="s">
        <v>20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6">
        <f>SUM(L4:L5)</f>
        <v>0</v>
      </c>
    </row>
    <row r="7" spans="1:12" ht="14" customHeight="1">
      <c r="A7" s="118" t="s">
        <v>52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20"/>
    </row>
    <row r="8" spans="1:12" ht="14" customHeight="1">
      <c r="A8" s="121" t="s">
        <v>103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3">
        <f>'Capital Budget'!O15+'Capital Budget'!O30</f>
        <v>0</v>
      </c>
    </row>
    <row r="9" spans="1:12" ht="14" customHeight="1">
      <c r="A9" s="121" t="s">
        <v>38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3">
        <f>'Capital Budget'!O16</f>
        <v>0</v>
      </c>
    </row>
    <row r="10" spans="1:12" ht="14" customHeight="1">
      <c r="A10" s="121" t="s">
        <v>45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3">
        <f>'Capital Budget'!O20</f>
        <v>0</v>
      </c>
    </row>
    <row r="11" spans="1:12" ht="14" customHeight="1">
      <c r="A11" s="121" t="s">
        <v>15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3">
        <f>'Capital Budget'!O29</f>
        <v>0</v>
      </c>
    </row>
    <row r="12" spans="1:12" ht="14" customHeight="1">
      <c r="A12" s="121" t="s">
        <v>121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64">
        <f>SUM('Income Statement Year 1'!AA22:AA24)*-1</f>
        <v>0</v>
      </c>
    </row>
    <row r="13" spans="1:12" ht="14" customHeight="1">
      <c r="A13" s="124" t="s">
        <v>21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6">
        <f>SUM(L8:L12)</f>
        <v>0</v>
      </c>
    </row>
    <row r="14" spans="1:12" ht="14" customHeight="1">
      <c r="A14" s="118" t="s">
        <v>22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20"/>
    </row>
    <row r="15" spans="1:12" ht="14" customHeight="1">
      <c r="A15" s="121" t="s">
        <v>74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3">
        <f>'Capital Budget'!O35</f>
        <v>0</v>
      </c>
    </row>
    <row r="16" spans="1:12" ht="14" customHeight="1">
      <c r="A16" s="124" t="s">
        <v>53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8">
        <f>SUM(L15)</f>
        <v>0</v>
      </c>
    </row>
    <row r="17" spans="1:12" ht="14" customHeight="1">
      <c r="A17" s="104" t="s">
        <v>23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30">
        <f>L6+L13-L12+L16</f>
        <v>0</v>
      </c>
    </row>
    <row r="18" spans="1:12" ht="14" customHeight="1">
      <c r="A18" s="121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3"/>
    </row>
    <row r="19" spans="1:12" ht="14" customHeight="1">
      <c r="A19" s="85" t="s">
        <v>24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7"/>
    </row>
    <row r="20" spans="1:12" ht="14" customHeight="1">
      <c r="A20" s="118" t="s">
        <v>25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2"/>
    </row>
    <row r="21" spans="1:12" ht="14" customHeight="1">
      <c r="A21" s="121" t="s">
        <v>51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3">
        <f>SUM('Loan Calculator'!F21:F32)</f>
        <v>0</v>
      </c>
    </row>
    <row r="22" spans="1:12" ht="14" customHeight="1">
      <c r="A22" s="124" t="s">
        <v>26</v>
      </c>
      <c r="B22" s="125"/>
      <c r="C22" s="127"/>
      <c r="D22" s="127"/>
      <c r="E22" s="127"/>
      <c r="F22" s="127"/>
      <c r="G22" s="127"/>
      <c r="H22" s="127"/>
      <c r="I22" s="127"/>
      <c r="J22" s="127"/>
      <c r="K22" s="127"/>
      <c r="L22" s="128">
        <f>SUM(L21)</f>
        <v>0</v>
      </c>
    </row>
    <row r="23" spans="1:12" ht="14" customHeight="1">
      <c r="A23" s="118" t="s">
        <v>27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2"/>
    </row>
    <row r="24" spans="1:12" ht="14" customHeight="1">
      <c r="A24" s="121" t="s">
        <v>42</v>
      </c>
      <c r="B24" s="133"/>
      <c r="C24" s="122"/>
      <c r="D24" s="122"/>
      <c r="E24" s="122"/>
      <c r="F24" s="122"/>
      <c r="G24" s="122"/>
      <c r="H24" s="122"/>
      <c r="I24" s="122"/>
      <c r="J24" s="122"/>
      <c r="K24" s="122"/>
      <c r="L24" s="123">
        <f>'Loan Calculator'!D21-'BS Year 1'!L22</f>
        <v>0</v>
      </c>
    </row>
    <row r="25" spans="1:12" ht="14" customHeight="1">
      <c r="A25" s="124" t="s">
        <v>28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8">
        <f>SUM(L24)</f>
        <v>0</v>
      </c>
    </row>
    <row r="26" spans="1:12" ht="14" customHeight="1">
      <c r="A26" s="118" t="s">
        <v>46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65"/>
    </row>
    <row r="27" spans="1:12" ht="14" customHeight="1">
      <c r="A27" s="121" t="s">
        <v>29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3">
        <f>Assumptions!O21</f>
        <v>0</v>
      </c>
    </row>
    <row r="28" spans="1:12" ht="14" customHeight="1">
      <c r="A28" s="121" t="s">
        <v>120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3">
        <f>L17-(L22+L25+L27)</f>
        <v>0</v>
      </c>
    </row>
    <row r="29" spans="1:12" ht="14" customHeight="1">
      <c r="A29" s="124" t="s">
        <v>47</v>
      </c>
      <c r="B29" s="125"/>
      <c r="C29" s="127"/>
      <c r="D29" s="127"/>
      <c r="E29" s="127"/>
      <c r="F29" s="127"/>
      <c r="G29" s="127"/>
      <c r="H29" s="127"/>
      <c r="I29" s="127"/>
      <c r="J29" s="127"/>
      <c r="K29" s="127"/>
      <c r="L29" s="128">
        <f>SUM(L27:L28)</f>
        <v>0</v>
      </c>
    </row>
    <row r="30" spans="1:12" ht="14" customHeight="1">
      <c r="A30" s="110" t="s">
        <v>48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34">
        <f>L22+L25+L29</f>
        <v>0</v>
      </c>
    </row>
  </sheetData>
  <printOptions horizontalCentered="1"/>
  <pageMargins left="0.7" right="0.7" top="0.75" bottom="0.75" header="0.3" footer="0.3"/>
  <pageSetup fitToWidth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249977111117893"/>
    <pageSetUpPr fitToPage="1"/>
  </sheetPr>
  <dimension ref="A1:X39"/>
  <sheetViews>
    <sheetView showGridLines="0" zoomScaleNormal="100" workbookViewId="0">
      <selection activeCell="H16" sqref="H16"/>
    </sheetView>
  </sheetViews>
  <sheetFormatPr defaultColWidth="9.08984375" defaultRowHeight="12"/>
  <cols>
    <col min="1" max="7" width="2.6328125" style="24" customWidth="1"/>
    <col min="8" max="8" width="11.6328125" style="25" customWidth="1"/>
    <col min="9" max="9" width="11.6328125" style="26" customWidth="1"/>
    <col min="10" max="20" width="11.6328125" style="24" customWidth="1"/>
    <col min="21" max="22" width="9.08984375" style="24"/>
    <col min="23" max="23" width="11.54296875" style="24" bestFit="1" customWidth="1"/>
    <col min="24" max="16384" width="9.08984375" style="24"/>
  </cols>
  <sheetData>
    <row r="1" spans="1:24">
      <c r="A1" s="30" t="s">
        <v>124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4">
      <c r="A2" s="32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41"/>
    </row>
    <row r="3" spans="1:24">
      <c r="A3" s="36" t="s">
        <v>105</v>
      </c>
      <c r="B3" s="37"/>
      <c r="C3" s="37"/>
      <c r="D3" s="37"/>
      <c r="E3" s="37"/>
      <c r="F3" s="37"/>
      <c r="G3" s="37"/>
      <c r="H3" s="76" t="e">
        <f>#REF!</f>
        <v>#REF!</v>
      </c>
      <c r="I3" s="76" t="e">
        <f>#REF!</f>
        <v>#REF!</v>
      </c>
      <c r="J3" s="76" t="e">
        <f>#REF!</f>
        <v>#REF!</v>
      </c>
      <c r="K3" s="76" t="e">
        <f>#REF!</f>
        <v>#REF!</v>
      </c>
      <c r="L3" s="76" t="e">
        <f>#REF!</f>
        <v>#REF!</v>
      </c>
      <c r="M3" s="76" t="e">
        <f>#REF!</f>
        <v>#REF!</v>
      </c>
      <c r="N3" s="76" t="e">
        <f>#REF!</f>
        <v>#REF!</v>
      </c>
      <c r="O3" s="76" t="e">
        <f>#REF!</f>
        <v>#REF!</v>
      </c>
      <c r="P3" s="76" t="e">
        <f>#REF!</f>
        <v>#REF!</v>
      </c>
      <c r="Q3" s="76" t="e">
        <f>#REF!</f>
        <v>#REF!</v>
      </c>
      <c r="R3" s="76" t="e">
        <f>#REF!</f>
        <v>#REF!</v>
      </c>
      <c r="S3" s="76" t="e">
        <f>#REF!</f>
        <v>#REF!</v>
      </c>
      <c r="T3" s="38" t="s">
        <v>0</v>
      </c>
    </row>
    <row r="4" spans="1:24">
      <c r="A4" s="17"/>
      <c r="B4" s="3"/>
      <c r="C4" s="3"/>
      <c r="D4" s="3"/>
      <c r="E4" s="3"/>
      <c r="F4" s="3"/>
      <c r="G4" s="3"/>
      <c r="H4" s="4"/>
      <c r="I4" s="28"/>
      <c r="J4" s="3"/>
      <c r="K4" s="3"/>
      <c r="L4" s="3"/>
      <c r="M4" s="3"/>
      <c r="N4" s="3"/>
      <c r="O4" s="3"/>
      <c r="P4" s="3"/>
      <c r="Q4" s="3"/>
      <c r="R4" s="3"/>
      <c r="S4" s="3"/>
      <c r="T4" s="23"/>
    </row>
    <row r="5" spans="1:24">
      <c r="A5" s="17" t="s">
        <v>118</v>
      </c>
      <c r="B5" s="3"/>
      <c r="C5" s="3"/>
      <c r="D5" s="3"/>
      <c r="E5" s="3"/>
      <c r="F5" s="3"/>
      <c r="G5" s="3"/>
      <c r="H5" s="4">
        <f>'Income Statement Year 1'!O4</f>
        <v>0</v>
      </c>
      <c r="I5" s="4">
        <f>'Income Statement Year 1'!P4</f>
        <v>0</v>
      </c>
      <c r="J5" s="4">
        <f>'Income Statement Year 1'!Q4</f>
        <v>0</v>
      </c>
      <c r="K5" s="4">
        <f>'Income Statement Year 1'!R4</f>
        <v>0</v>
      </c>
      <c r="L5" s="4">
        <f>'Income Statement Year 1'!S4</f>
        <v>0</v>
      </c>
      <c r="M5" s="4">
        <f>'Income Statement Year 1'!T4</f>
        <v>0</v>
      </c>
      <c r="N5" s="4">
        <f>'Income Statement Year 1'!U4</f>
        <v>0</v>
      </c>
      <c r="O5" s="4">
        <f>'Income Statement Year 1'!V4</f>
        <v>0</v>
      </c>
      <c r="P5" s="4">
        <f>'Income Statement Year 1'!W4</f>
        <v>0</v>
      </c>
      <c r="Q5" s="4">
        <f>'Income Statement Year 1'!X4</f>
        <v>0</v>
      </c>
      <c r="R5" s="4">
        <f>'Income Statement Year 1'!Y4</f>
        <v>0</v>
      </c>
      <c r="S5" s="4">
        <f>'Income Statement Year 1'!Z4</f>
        <v>0</v>
      </c>
      <c r="T5" s="31">
        <f>SUM(H5:S5)</f>
        <v>0</v>
      </c>
      <c r="W5" s="25"/>
      <c r="X5" s="26"/>
    </row>
    <row r="6" spans="1:24">
      <c r="A6" s="17"/>
      <c r="B6" s="3"/>
      <c r="C6" s="3"/>
      <c r="D6" s="3"/>
      <c r="E6" s="3"/>
      <c r="F6" s="3"/>
      <c r="G6" s="3"/>
      <c r="H6" s="4"/>
      <c r="I6" s="28"/>
      <c r="J6" s="3"/>
      <c r="K6" s="3"/>
      <c r="L6" s="3"/>
      <c r="M6" s="3"/>
      <c r="N6" s="3"/>
      <c r="O6" s="3"/>
      <c r="P6" s="3"/>
      <c r="Q6" s="3"/>
      <c r="R6" s="3"/>
      <c r="S6" s="3"/>
      <c r="T6" s="23"/>
      <c r="W6" s="25"/>
      <c r="X6" s="26"/>
    </row>
    <row r="7" spans="1:24">
      <c r="A7" s="17" t="s">
        <v>111</v>
      </c>
      <c r="B7" s="3"/>
      <c r="C7" s="3"/>
      <c r="D7" s="3"/>
      <c r="E7" s="3"/>
      <c r="F7" s="3"/>
      <c r="G7" s="3"/>
      <c r="H7" s="4"/>
      <c r="I7" s="28"/>
      <c r="J7" s="3"/>
      <c r="K7" s="3"/>
      <c r="L7" s="3"/>
      <c r="M7" s="3"/>
      <c r="N7" s="3"/>
      <c r="O7" s="3"/>
      <c r="P7" s="3"/>
      <c r="Q7" s="3"/>
      <c r="R7" s="3"/>
      <c r="S7" s="3"/>
      <c r="T7" s="23"/>
      <c r="W7" s="25"/>
      <c r="X7" s="26"/>
    </row>
    <row r="8" spans="1:24">
      <c r="A8" s="17"/>
      <c r="B8" s="3" t="s">
        <v>113</v>
      </c>
      <c r="C8" s="3"/>
      <c r="D8" s="3"/>
      <c r="E8" s="3"/>
      <c r="F8" s="3"/>
      <c r="G8" s="3"/>
      <c r="H8" s="4">
        <f>'Income Statement Year 1'!O5</f>
        <v>0</v>
      </c>
      <c r="I8" s="4">
        <f>'Income Statement Year 1'!P5</f>
        <v>0</v>
      </c>
      <c r="J8" s="4">
        <f>'Income Statement Year 1'!Q5</f>
        <v>0</v>
      </c>
      <c r="K8" s="4">
        <f>'Income Statement Year 1'!R5</f>
        <v>0</v>
      </c>
      <c r="L8" s="4">
        <f>'Income Statement Year 1'!S5</f>
        <v>0</v>
      </c>
      <c r="M8" s="4">
        <f>'Income Statement Year 1'!T5</f>
        <v>0</v>
      </c>
      <c r="N8" s="4">
        <f>'Income Statement Year 1'!U5</f>
        <v>0</v>
      </c>
      <c r="O8" s="4">
        <f>'Income Statement Year 1'!V5</f>
        <v>0</v>
      </c>
      <c r="P8" s="4">
        <f>'Income Statement Year 1'!W5</f>
        <v>0</v>
      </c>
      <c r="Q8" s="4">
        <f>'Income Statement Year 1'!X5</f>
        <v>0</v>
      </c>
      <c r="R8" s="4">
        <f>'Income Statement Year 1'!Y5</f>
        <v>0</v>
      </c>
      <c r="S8" s="4">
        <f>'Income Statement Year 1'!Z5</f>
        <v>0</v>
      </c>
      <c r="T8" s="31">
        <f>SUM(H8:S8)</f>
        <v>0</v>
      </c>
      <c r="W8" s="25"/>
      <c r="X8" s="26"/>
    </row>
    <row r="9" spans="1:24">
      <c r="A9" s="17"/>
      <c r="B9" s="3" t="s">
        <v>114</v>
      </c>
      <c r="C9" s="3"/>
      <c r="D9" s="3"/>
      <c r="E9" s="3"/>
      <c r="F9" s="3"/>
      <c r="G9" s="3"/>
      <c r="H9" s="14">
        <f>SUM('Income Statement Year 1'!O10:O10)</f>
        <v>0</v>
      </c>
      <c r="I9" s="14">
        <f>SUM('Income Statement Year 1'!P10:P10)</f>
        <v>0</v>
      </c>
      <c r="J9" s="14">
        <f>SUM('Income Statement Year 1'!Q10:Q10)</f>
        <v>0</v>
      </c>
      <c r="K9" s="14">
        <f>SUM('Income Statement Year 1'!R10:R10)</f>
        <v>0</v>
      </c>
      <c r="L9" s="14">
        <f>SUM('Income Statement Year 1'!S10:S10)</f>
        <v>0</v>
      </c>
      <c r="M9" s="14">
        <f>SUM('Income Statement Year 1'!T10:T10)</f>
        <v>0</v>
      </c>
      <c r="N9" s="14">
        <f>SUM('Income Statement Year 1'!U10:U10)</f>
        <v>0</v>
      </c>
      <c r="O9" s="14">
        <f>SUM('Income Statement Year 1'!V10:V10)</f>
        <v>0</v>
      </c>
      <c r="P9" s="14">
        <f>SUM('Income Statement Year 1'!W10:W10)</f>
        <v>0</v>
      </c>
      <c r="Q9" s="14">
        <f>SUM('Income Statement Year 1'!X10:X10)</f>
        <v>0</v>
      </c>
      <c r="R9" s="14">
        <f>SUM('Income Statement Year 1'!Y10:Y10)</f>
        <v>0</v>
      </c>
      <c r="S9" s="14">
        <f>SUM('Income Statement Year 1'!Z10:Z10)</f>
        <v>0</v>
      </c>
      <c r="T9" s="33">
        <f>SUM(H9:S9)</f>
        <v>0</v>
      </c>
      <c r="W9" s="25"/>
      <c r="X9" s="26"/>
    </row>
    <row r="10" spans="1:24">
      <c r="A10" s="17"/>
      <c r="B10" s="3"/>
      <c r="C10" s="3"/>
      <c r="D10" s="3"/>
      <c r="E10" s="3"/>
      <c r="F10" s="3"/>
      <c r="G10" s="3"/>
      <c r="H10" s="4">
        <f>SUM(H8:H9)</f>
        <v>0</v>
      </c>
      <c r="I10" s="4">
        <f t="shared" ref="I10:T10" si="0">SUM(I8:I9)</f>
        <v>0</v>
      </c>
      <c r="J10" s="4">
        <f t="shared" si="0"/>
        <v>0</v>
      </c>
      <c r="K10" s="4">
        <f t="shared" si="0"/>
        <v>0</v>
      </c>
      <c r="L10" s="4">
        <f t="shared" si="0"/>
        <v>0</v>
      </c>
      <c r="M10" s="4">
        <f t="shared" si="0"/>
        <v>0</v>
      </c>
      <c r="N10" s="4">
        <f t="shared" si="0"/>
        <v>0</v>
      </c>
      <c r="O10" s="4">
        <f t="shared" si="0"/>
        <v>0</v>
      </c>
      <c r="P10" s="4">
        <f t="shared" si="0"/>
        <v>0</v>
      </c>
      <c r="Q10" s="4">
        <f t="shared" si="0"/>
        <v>0</v>
      </c>
      <c r="R10" s="4">
        <f t="shared" si="0"/>
        <v>0</v>
      </c>
      <c r="S10" s="4">
        <f t="shared" si="0"/>
        <v>0</v>
      </c>
      <c r="T10" s="31">
        <f t="shared" si="0"/>
        <v>0</v>
      </c>
      <c r="W10" s="25"/>
      <c r="X10" s="26"/>
    </row>
    <row r="11" spans="1:24">
      <c r="A11" s="17"/>
      <c r="B11" s="3"/>
      <c r="C11" s="3"/>
      <c r="D11" s="3"/>
      <c r="E11" s="3"/>
      <c r="F11" s="3"/>
      <c r="G11" s="3"/>
      <c r="H11" s="4"/>
      <c r="I11" s="28"/>
      <c r="J11" s="3"/>
      <c r="K11" s="3"/>
      <c r="L11" s="3"/>
      <c r="M11" s="3"/>
      <c r="N11" s="3"/>
      <c r="O11" s="3"/>
      <c r="P11" s="3"/>
      <c r="Q11" s="3"/>
      <c r="R11" s="3"/>
      <c r="S11" s="3"/>
      <c r="T11" s="23"/>
      <c r="W11" s="25"/>
      <c r="X11" s="25"/>
    </row>
    <row r="12" spans="1:24">
      <c r="A12" s="17" t="s">
        <v>112</v>
      </c>
      <c r="B12" s="3"/>
      <c r="C12" s="3"/>
      <c r="D12" s="3"/>
      <c r="E12" s="3"/>
      <c r="F12" s="3"/>
      <c r="G12" s="3"/>
      <c r="H12" s="4">
        <f>H5-H10</f>
        <v>0</v>
      </c>
      <c r="I12" s="4">
        <f t="shared" ref="I12:S12" si="1">I5-I10</f>
        <v>0</v>
      </c>
      <c r="J12" s="4">
        <f t="shared" si="1"/>
        <v>0</v>
      </c>
      <c r="K12" s="4">
        <f t="shared" si="1"/>
        <v>0</v>
      </c>
      <c r="L12" s="4">
        <f t="shared" si="1"/>
        <v>0</v>
      </c>
      <c r="M12" s="4">
        <f t="shared" si="1"/>
        <v>0</v>
      </c>
      <c r="N12" s="4">
        <f t="shared" si="1"/>
        <v>0</v>
      </c>
      <c r="O12" s="4">
        <f t="shared" si="1"/>
        <v>0</v>
      </c>
      <c r="P12" s="4">
        <f t="shared" si="1"/>
        <v>0</v>
      </c>
      <c r="Q12" s="4">
        <f t="shared" si="1"/>
        <v>0</v>
      </c>
      <c r="R12" s="4">
        <f t="shared" si="1"/>
        <v>0</v>
      </c>
      <c r="S12" s="4">
        <f t="shared" si="1"/>
        <v>0</v>
      </c>
      <c r="T12" s="31">
        <f>SUM(H12:S12)</f>
        <v>0</v>
      </c>
      <c r="W12" s="25"/>
      <c r="X12" s="26"/>
    </row>
    <row r="13" spans="1:24">
      <c r="A13" s="17"/>
      <c r="B13" s="3"/>
      <c r="C13" s="3"/>
      <c r="D13" s="3"/>
      <c r="E13" s="3"/>
      <c r="F13" s="3"/>
      <c r="G13" s="3"/>
      <c r="H13" s="4"/>
      <c r="I13" s="28"/>
      <c r="J13" s="3"/>
      <c r="K13" s="3"/>
      <c r="L13" s="3"/>
      <c r="M13" s="3"/>
      <c r="N13" s="3"/>
      <c r="O13" s="3"/>
      <c r="P13" s="3"/>
      <c r="Q13" s="3"/>
      <c r="R13" s="3"/>
      <c r="S13" s="3"/>
      <c r="T13" s="23"/>
      <c r="W13" s="25"/>
      <c r="X13" s="26"/>
    </row>
    <row r="14" spans="1:24">
      <c r="A14" s="17" t="s">
        <v>115</v>
      </c>
      <c r="B14" s="3"/>
      <c r="C14" s="3"/>
      <c r="D14" s="3"/>
      <c r="E14" s="3"/>
      <c r="F14" s="3"/>
      <c r="G14" s="3"/>
      <c r="H14" s="4">
        <f>SUM('Income Statement Year 1'!O11:O31)+'Income Statement Year 1'!O37</f>
        <v>0</v>
      </c>
      <c r="I14" s="4">
        <f>SUM('Income Statement Year 1'!P11:P31)+'Income Statement Year 1'!P37</f>
        <v>0</v>
      </c>
      <c r="J14" s="4">
        <f>SUM('Income Statement Year 1'!Q11:Q31)+'Income Statement Year 1'!Q37</f>
        <v>0</v>
      </c>
      <c r="K14" s="4">
        <f>SUM('Income Statement Year 1'!R11:R31)+'Income Statement Year 1'!R37</f>
        <v>0</v>
      </c>
      <c r="L14" s="4">
        <f>SUM('Income Statement Year 1'!S11:S31)+'Income Statement Year 1'!S37</f>
        <v>0</v>
      </c>
      <c r="M14" s="4">
        <f>SUM('Income Statement Year 1'!T11:T31)+'Income Statement Year 1'!T37</f>
        <v>0</v>
      </c>
      <c r="N14" s="4">
        <f>SUM('Income Statement Year 1'!U11:U31)+'Income Statement Year 1'!U37</f>
        <v>0</v>
      </c>
      <c r="O14" s="4">
        <f>SUM('Income Statement Year 1'!V11:V31)+'Income Statement Year 1'!V37</f>
        <v>0</v>
      </c>
      <c r="P14" s="4">
        <f>SUM('Income Statement Year 1'!W11:W31)+'Income Statement Year 1'!W37</f>
        <v>0</v>
      </c>
      <c r="Q14" s="4">
        <f>SUM('Income Statement Year 1'!X11:X31)+'Income Statement Year 1'!X37</f>
        <v>0</v>
      </c>
      <c r="R14" s="4">
        <f>SUM('Income Statement Year 1'!Y11:Y31)+'Income Statement Year 1'!Y37</f>
        <v>0</v>
      </c>
      <c r="S14" s="4">
        <f>SUM('Income Statement Year 1'!Z11:Z31)+'Income Statement Year 1'!Z37</f>
        <v>0</v>
      </c>
      <c r="T14" s="31">
        <f>SUM(H14:S14)</f>
        <v>0</v>
      </c>
      <c r="W14" s="25"/>
      <c r="X14" s="26"/>
    </row>
    <row r="15" spans="1:24">
      <c r="A15" s="17"/>
      <c r="B15" s="3"/>
      <c r="C15" s="3"/>
      <c r="D15" s="3"/>
      <c r="E15" s="3"/>
      <c r="F15" s="3"/>
      <c r="G15" s="3"/>
      <c r="H15" s="4"/>
      <c r="I15" s="28"/>
      <c r="J15" s="3"/>
      <c r="K15" s="3"/>
      <c r="L15" s="3"/>
      <c r="M15" s="3"/>
      <c r="N15" s="3"/>
      <c r="O15" s="3"/>
      <c r="P15" s="3"/>
      <c r="Q15" s="3"/>
      <c r="R15" s="3"/>
      <c r="S15" s="3"/>
      <c r="T15" s="23"/>
      <c r="W15" s="25"/>
      <c r="X15" s="26"/>
    </row>
    <row r="16" spans="1:24">
      <c r="A16" s="17" t="s">
        <v>117</v>
      </c>
      <c r="B16" s="3"/>
      <c r="C16" s="3"/>
      <c r="D16" s="3"/>
      <c r="E16" s="3"/>
      <c r="F16" s="3"/>
      <c r="G16" s="3"/>
      <c r="H16" s="4" t="e">
        <f>AVERAGE(#REF!)</f>
        <v>#REF!</v>
      </c>
      <c r="I16" s="4" t="e">
        <f>AVERAGE(#REF!)</f>
        <v>#REF!</v>
      </c>
      <c r="J16" s="4" t="e">
        <f>AVERAGE(#REF!)</f>
        <v>#REF!</v>
      </c>
      <c r="K16" s="4" t="e">
        <f>AVERAGE(#REF!)</f>
        <v>#REF!</v>
      </c>
      <c r="L16" s="4" t="e">
        <f>AVERAGE(#REF!)</f>
        <v>#REF!</v>
      </c>
      <c r="M16" s="4" t="e">
        <f>AVERAGE(#REF!)</f>
        <v>#REF!</v>
      </c>
      <c r="N16" s="4" t="e">
        <f>AVERAGE(#REF!)</f>
        <v>#REF!</v>
      </c>
      <c r="O16" s="4" t="e">
        <f>AVERAGE(#REF!)</f>
        <v>#REF!</v>
      </c>
      <c r="P16" s="4" t="e">
        <f>AVERAGE(#REF!)</f>
        <v>#REF!</v>
      </c>
      <c r="Q16" s="4" t="e">
        <f>AVERAGE(#REF!)</f>
        <v>#REF!</v>
      </c>
      <c r="R16" s="4" t="e">
        <f>AVERAGE(#REF!)</f>
        <v>#REF!</v>
      </c>
      <c r="S16" s="4" t="e">
        <f>AVERAGE(#REF!)</f>
        <v>#REF!</v>
      </c>
      <c r="T16" s="31" t="e">
        <f>AVERAGE(#REF!)</f>
        <v>#REF!</v>
      </c>
      <c r="X16" s="26"/>
    </row>
    <row r="17" spans="1:24">
      <c r="A17" s="17"/>
      <c r="B17" s="3"/>
      <c r="C17" s="3"/>
      <c r="D17" s="3"/>
      <c r="E17" s="3"/>
      <c r="F17" s="3"/>
      <c r="G17" s="3"/>
      <c r="H17" s="4"/>
      <c r="I17" s="28"/>
      <c r="J17" s="3"/>
      <c r="K17" s="3"/>
      <c r="L17" s="3"/>
      <c r="M17" s="3"/>
      <c r="N17" s="3"/>
      <c r="O17" s="3"/>
      <c r="P17" s="3"/>
      <c r="Q17" s="3"/>
      <c r="R17" s="3"/>
      <c r="S17" s="3"/>
      <c r="T17" s="23"/>
      <c r="W17" s="25"/>
      <c r="X17" s="26"/>
    </row>
    <row r="18" spans="1:24">
      <c r="A18" s="17" t="s">
        <v>116</v>
      </c>
      <c r="B18" s="3"/>
      <c r="C18" s="3"/>
      <c r="D18" s="3"/>
      <c r="E18" s="3"/>
      <c r="F18" s="3"/>
      <c r="G18" s="3"/>
      <c r="H18" s="4"/>
      <c r="I18" s="28"/>
      <c r="J18" s="3"/>
      <c r="K18" s="3"/>
      <c r="L18" s="3"/>
      <c r="M18" s="3"/>
      <c r="N18" s="3"/>
      <c r="O18" s="3"/>
      <c r="P18" s="3"/>
      <c r="Q18" s="3"/>
      <c r="R18" s="3"/>
      <c r="S18" s="3"/>
      <c r="T18" s="23"/>
      <c r="W18" s="25"/>
      <c r="X18" s="26"/>
    </row>
    <row r="19" spans="1:24">
      <c r="A19" s="17"/>
      <c r="B19" s="3" t="s">
        <v>118</v>
      </c>
      <c r="C19" s="3"/>
      <c r="D19" s="3"/>
      <c r="E19" s="3"/>
      <c r="F19" s="3"/>
      <c r="G19" s="3"/>
      <c r="H19" s="4" t="e">
        <f>H14/(H12/H5)</f>
        <v>#DIV/0!</v>
      </c>
      <c r="I19" s="4" t="e">
        <f t="shared" ref="I19:T19" si="2">I14/(I12/I5)</f>
        <v>#DIV/0!</v>
      </c>
      <c r="J19" s="4" t="e">
        <f t="shared" si="2"/>
        <v>#DIV/0!</v>
      </c>
      <c r="K19" s="4" t="e">
        <f t="shared" si="2"/>
        <v>#DIV/0!</v>
      </c>
      <c r="L19" s="4" t="e">
        <f t="shared" si="2"/>
        <v>#DIV/0!</v>
      </c>
      <c r="M19" s="4" t="e">
        <f t="shared" si="2"/>
        <v>#DIV/0!</v>
      </c>
      <c r="N19" s="4" t="e">
        <f t="shared" si="2"/>
        <v>#DIV/0!</v>
      </c>
      <c r="O19" s="4" t="e">
        <f t="shared" si="2"/>
        <v>#DIV/0!</v>
      </c>
      <c r="P19" s="4" t="e">
        <f t="shared" si="2"/>
        <v>#DIV/0!</v>
      </c>
      <c r="Q19" s="4" t="e">
        <f t="shared" si="2"/>
        <v>#DIV/0!</v>
      </c>
      <c r="R19" s="4" t="e">
        <f t="shared" si="2"/>
        <v>#DIV/0!</v>
      </c>
      <c r="S19" s="4" t="e">
        <f t="shared" si="2"/>
        <v>#DIV/0!</v>
      </c>
      <c r="T19" s="31" t="e">
        <f t="shared" si="2"/>
        <v>#DIV/0!</v>
      </c>
      <c r="W19" s="25"/>
      <c r="X19" s="26"/>
    </row>
    <row r="20" spans="1:24">
      <c r="A20" s="17"/>
      <c r="B20" s="3" t="s">
        <v>119</v>
      </c>
      <c r="C20" s="3"/>
      <c r="D20" s="3"/>
      <c r="E20" s="3"/>
      <c r="F20" s="3"/>
      <c r="G20" s="3"/>
      <c r="H20" s="18" t="e">
        <f>H19/H16</f>
        <v>#DIV/0!</v>
      </c>
      <c r="I20" s="18" t="e">
        <f t="shared" ref="I20:T20" si="3">I19/I16</f>
        <v>#DIV/0!</v>
      </c>
      <c r="J20" s="18" t="e">
        <f t="shared" si="3"/>
        <v>#DIV/0!</v>
      </c>
      <c r="K20" s="18" t="e">
        <f t="shared" si="3"/>
        <v>#DIV/0!</v>
      </c>
      <c r="L20" s="18" t="e">
        <f t="shared" si="3"/>
        <v>#DIV/0!</v>
      </c>
      <c r="M20" s="18" t="e">
        <f t="shared" si="3"/>
        <v>#DIV/0!</v>
      </c>
      <c r="N20" s="18" t="e">
        <f t="shared" si="3"/>
        <v>#DIV/0!</v>
      </c>
      <c r="O20" s="18" t="e">
        <f t="shared" si="3"/>
        <v>#DIV/0!</v>
      </c>
      <c r="P20" s="18" t="e">
        <f t="shared" si="3"/>
        <v>#DIV/0!</v>
      </c>
      <c r="Q20" s="18" t="e">
        <f t="shared" si="3"/>
        <v>#DIV/0!</v>
      </c>
      <c r="R20" s="18" t="e">
        <f t="shared" si="3"/>
        <v>#DIV/0!</v>
      </c>
      <c r="S20" s="18" t="e">
        <f t="shared" si="3"/>
        <v>#DIV/0!</v>
      </c>
      <c r="T20" s="19" t="e">
        <f t="shared" si="3"/>
        <v>#DIV/0!</v>
      </c>
      <c r="W20" s="27"/>
      <c r="X20" s="26"/>
    </row>
    <row r="21" spans="1:24">
      <c r="A21" s="17"/>
      <c r="B21" s="3"/>
      <c r="C21" s="3"/>
      <c r="D21" s="3"/>
      <c r="E21" s="3"/>
      <c r="F21" s="3"/>
      <c r="G21" s="3"/>
      <c r="H21" s="4"/>
      <c r="I21" s="28"/>
      <c r="J21" s="3"/>
      <c r="K21" s="3"/>
      <c r="L21" s="3"/>
      <c r="M21" s="3"/>
      <c r="N21" s="3"/>
      <c r="O21" s="3"/>
      <c r="P21" s="3"/>
      <c r="Q21" s="3"/>
      <c r="R21" s="3"/>
      <c r="S21" s="3"/>
      <c r="T21" s="23"/>
    </row>
    <row r="22" spans="1:24">
      <c r="A22" s="36" t="s">
        <v>107</v>
      </c>
      <c r="B22" s="37"/>
      <c r="C22" s="37"/>
      <c r="D22" s="37"/>
      <c r="E22" s="37"/>
      <c r="F22" s="37"/>
      <c r="G22" s="37"/>
      <c r="H22" s="76" t="e">
        <f>H3</f>
        <v>#REF!</v>
      </c>
      <c r="I22" s="76" t="e">
        <f t="shared" ref="I22:S22" si="4">I3</f>
        <v>#REF!</v>
      </c>
      <c r="J22" s="76" t="e">
        <f t="shared" si="4"/>
        <v>#REF!</v>
      </c>
      <c r="K22" s="76" t="e">
        <f t="shared" si="4"/>
        <v>#REF!</v>
      </c>
      <c r="L22" s="76" t="e">
        <f t="shared" si="4"/>
        <v>#REF!</v>
      </c>
      <c r="M22" s="76" t="e">
        <f t="shared" si="4"/>
        <v>#REF!</v>
      </c>
      <c r="N22" s="76" t="e">
        <f t="shared" si="4"/>
        <v>#REF!</v>
      </c>
      <c r="O22" s="76" t="e">
        <f t="shared" si="4"/>
        <v>#REF!</v>
      </c>
      <c r="P22" s="76" t="e">
        <f t="shared" si="4"/>
        <v>#REF!</v>
      </c>
      <c r="Q22" s="76" t="e">
        <f t="shared" si="4"/>
        <v>#REF!</v>
      </c>
      <c r="R22" s="76" t="e">
        <f t="shared" si="4"/>
        <v>#REF!</v>
      </c>
      <c r="S22" s="76" t="e">
        <f t="shared" si="4"/>
        <v>#REF!</v>
      </c>
      <c r="T22" s="38" t="s">
        <v>0</v>
      </c>
    </row>
    <row r="23" spans="1:24">
      <c r="A23" s="32"/>
      <c r="B23" s="15"/>
      <c r="C23" s="15"/>
      <c r="D23" s="15"/>
      <c r="E23" s="15"/>
      <c r="F23" s="15"/>
      <c r="G23" s="15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0"/>
    </row>
    <row r="24" spans="1:24">
      <c r="A24" s="17" t="s">
        <v>118</v>
      </c>
      <c r="B24" s="3"/>
      <c r="C24" s="3"/>
      <c r="D24" s="3"/>
      <c r="E24" s="3"/>
      <c r="F24" s="3"/>
      <c r="G24" s="3"/>
      <c r="H24" s="4" t="e">
        <f>#REF!</f>
        <v>#REF!</v>
      </c>
      <c r="I24" s="4" t="e">
        <f>#REF!</f>
        <v>#REF!</v>
      </c>
      <c r="J24" s="4" t="e">
        <f>#REF!</f>
        <v>#REF!</v>
      </c>
      <c r="K24" s="4" t="e">
        <f>#REF!</f>
        <v>#REF!</v>
      </c>
      <c r="L24" s="4" t="e">
        <f>#REF!</f>
        <v>#REF!</v>
      </c>
      <c r="M24" s="4" t="e">
        <f>#REF!</f>
        <v>#REF!</v>
      </c>
      <c r="N24" s="4" t="e">
        <f>#REF!</f>
        <v>#REF!</v>
      </c>
      <c r="O24" s="4" t="e">
        <f>#REF!</f>
        <v>#REF!</v>
      </c>
      <c r="P24" s="4" t="e">
        <f>#REF!</f>
        <v>#REF!</v>
      </c>
      <c r="Q24" s="4" t="e">
        <f>#REF!</f>
        <v>#REF!</v>
      </c>
      <c r="R24" s="4" t="e">
        <f>#REF!</f>
        <v>#REF!</v>
      </c>
      <c r="S24" s="4" t="e">
        <f>#REF!</f>
        <v>#REF!</v>
      </c>
      <c r="T24" s="31" t="e">
        <f>SUM(H24:S24)</f>
        <v>#REF!</v>
      </c>
    </row>
    <row r="25" spans="1:24">
      <c r="A25" s="17"/>
      <c r="B25" s="3"/>
      <c r="C25" s="3"/>
      <c r="D25" s="3"/>
      <c r="E25" s="3"/>
      <c r="F25" s="3"/>
      <c r="G25" s="3"/>
      <c r="H25" s="4"/>
      <c r="I25" s="28"/>
      <c r="J25" s="3"/>
      <c r="K25" s="3"/>
      <c r="L25" s="3"/>
      <c r="M25" s="3"/>
      <c r="N25" s="3"/>
      <c r="O25" s="3"/>
      <c r="P25" s="3"/>
      <c r="Q25" s="3"/>
      <c r="R25" s="3"/>
      <c r="S25" s="3"/>
      <c r="T25" s="23"/>
    </row>
    <row r="26" spans="1:24">
      <c r="A26" s="17" t="s">
        <v>111</v>
      </c>
      <c r="B26" s="3"/>
      <c r="C26" s="3"/>
      <c r="D26" s="3"/>
      <c r="E26" s="3"/>
      <c r="F26" s="3"/>
      <c r="G26" s="3"/>
      <c r="H26" s="4"/>
      <c r="I26" s="28"/>
      <c r="J26" s="3"/>
      <c r="K26" s="3"/>
      <c r="L26" s="3"/>
      <c r="M26" s="3"/>
      <c r="N26" s="3"/>
      <c r="O26" s="3"/>
      <c r="P26" s="3"/>
      <c r="Q26" s="3"/>
      <c r="R26" s="3"/>
      <c r="S26" s="3"/>
      <c r="T26" s="23"/>
    </row>
    <row r="27" spans="1:24">
      <c r="A27" s="17"/>
      <c r="B27" s="3" t="s">
        <v>113</v>
      </c>
      <c r="C27" s="3"/>
      <c r="D27" s="3"/>
      <c r="E27" s="3"/>
      <c r="F27" s="3"/>
      <c r="G27" s="3"/>
      <c r="H27" s="4" t="e">
        <f>#REF!</f>
        <v>#REF!</v>
      </c>
      <c r="I27" s="4" t="e">
        <f>#REF!</f>
        <v>#REF!</v>
      </c>
      <c r="J27" s="4" t="e">
        <f>#REF!</f>
        <v>#REF!</v>
      </c>
      <c r="K27" s="4" t="e">
        <f>#REF!</f>
        <v>#REF!</v>
      </c>
      <c r="L27" s="4" t="e">
        <f>#REF!</f>
        <v>#REF!</v>
      </c>
      <c r="M27" s="4" t="e">
        <f>#REF!</f>
        <v>#REF!</v>
      </c>
      <c r="N27" s="4" t="e">
        <f>#REF!</f>
        <v>#REF!</v>
      </c>
      <c r="O27" s="4" t="e">
        <f>#REF!</f>
        <v>#REF!</v>
      </c>
      <c r="P27" s="4" t="e">
        <f>#REF!</f>
        <v>#REF!</v>
      </c>
      <c r="Q27" s="4" t="e">
        <f>#REF!</f>
        <v>#REF!</v>
      </c>
      <c r="R27" s="4" t="e">
        <f>#REF!</f>
        <v>#REF!</v>
      </c>
      <c r="S27" s="4" t="e">
        <f>#REF!</f>
        <v>#REF!</v>
      </c>
      <c r="T27" s="31" t="e">
        <f>SUM(H27:S27)</f>
        <v>#REF!</v>
      </c>
    </row>
    <row r="28" spans="1:24">
      <c r="A28" s="17"/>
      <c r="B28" s="3" t="s">
        <v>114</v>
      </c>
      <c r="C28" s="3"/>
      <c r="D28" s="3"/>
      <c r="E28" s="3"/>
      <c r="F28" s="3"/>
      <c r="G28" s="3"/>
      <c r="H28" s="14" t="e">
        <f>SUM(#REF!)</f>
        <v>#REF!</v>
      </c>
      <c r="I28" s="14" t="e">
        <f>SUM(#REF!)</f>
        <v>#REF!</v>
      </c>
      <c r="J28" s="14" t="e">
        <f>SUM(#REF!)</f>
        <v>#REF!</v>
      </c>
      <c r="K28" s="14" t="e">
        <f>SUM(#REF!)</f>
        <v>#REF!</v>
      </c>
      <c r="L28" s="14" t="e">
        <f>SUM(#REF!)</f>
        <v>#REF!</v>
      </c>
      <c r="M28" s="14" t="e">
        <f>SUM(#REF!)</f>
        <v>#REF!</v>
      </c>
      <c r="N28" s="14" t="e">
        <f>SUM(#REF!)</f>
        <v>#REF!</v>
      </c>
      <c r="O28" s="14" t="e">
        <f>SUM(#REF!)</f>
        <v>#REF!</v>
      </c>
      <c r="P28" s="14" t="e">
        <f>SUM(#REF!)</f>
        <v>#REF!</v>
      </c>
      <c r="Q28" s="14" t="e">
        <f>SUM(#REF!)</f>
        <v>#REF!</v>
      </c>
      <c r="R28" s="14" t="e">
        <f>SUM(#REF!)</f>
        <v>#REF!</v>
      </c>
      <c r="S28" s="14" t="e">
        <f>SUM(#REF!)</f>
        <v>#REF!</v>
      </c>
      <c r="T28" s="33" t="e">
        <f>SUM(H28:S28)</f>
        <v>#REF!</v>
      </c>
    </row>
    <row r="29" spans="1:24">
      <c r="A29" s="17"/>
      <c r="B29" s="3"/>
      <c r="C29" s="3"/>
      <c r="D29" s="3"/>
      <c r="E29" s="3"/>
      <c r="F29" s="3"/>
      <c r="G29" s="3"/>
      <c r="H29" s="4" t="e">
        <f>SUM(H27:H28)</f>
        <v>#REF!</v>
      </c>
      <c r="I29" s="4" t="e">
        <f t="shared" ref="I29" si="5">SUM(I27:I28)</f>
        <v>#REF!</v>
      </c>
      <c r="J29" s="4" t="e">
        <f t="shared" ref="J29" si="6">SUM(J27:J28)</f>
        <v>#REF!</v>
      </c>
      <c r="K29" s="4" t="e">
        <f t="shared" ref="K29" si="7">SUM(K27:K28)</f>
        <v>#REF!</v>
      </c>
      <c r="L29" s="4" t="e">
        <f t="shared" ref="L29" si="8">SUM(L27:L28)</f>
        <v>#REF!</v>
      </c>
      <c r="M29" s="4" t="e">
        <f t="shared" ref="M29" si="9">SUM(M27:M28)</f>
        <v>#REF!</v>
      </c>
      <c r="N29" s="4" t="e">
        <f t="shared" ref="N29" si="10">SUM(N27:N28)</f>
        <v>#REF!</v>
      </c>
      <c r="O29" s="4" t="e">
        <f t="shared" ref="O29" si="11">SUM(O27:O28)</f>
        <v>#REF!</v>
      </c>
      <c r="P29" s="4" t="e">
        <f t="shared" ref="P29" si="12">SUM(P27:P28)</f>
        <v>#REF!</v>
      </c>
      <c r="Q29" s="4" t="e">
        <f t="shared" ref="Q29" si="13">SUM(Q27:Q28)</f>
        <v>#REF!</v>
      </c>
      <c r="R29" s="4" t="e">
        <f t="shared" ref="R29" si="14">SUM(R27:R28)</f>
        <v>#REF!</v>
      </c>
      <c r="S29" s="4" t="e">
        <f t="shared" ref="S29:T29" si="15">SUM(S27:S28)</f>
        <v>#REF!</v>
      </c>
      <c r="T29" s="31" t="e">
        <f t="shared" si="15"/>
        <v>#REF!</v>
      </c>
    </row>
    <row r="30" spans="1:24">
      <c r="A30" s="17"/>
      <c r="B30" s="3"/>
      <c r="C30" s="3"/>
      <c r="D30" s="3"/>
      <c r="E30" s="3"/>
      <c r="F30" s="3"/>
      <c r="G30" s="3"/>
      <c r="H30" s="4"/>
      <c r="I30" s="28"/>
      <c r="J30" s="3"/>
      <c r="K30" s="3"/>
      <c r="L30" s="3"/>
      <c r="M30" s="3"/>
      <c r="N30" s="3"/>
      <c r="O30" s="3"/>
      <c r="P30" s="3"/>
      <c r="Q30" s="3"/>
      <c r="R30" s="3"/>
      <c r="S30" s="3"/>
      <c r="T30" s="23"/>
    </row>
    <row r="31" spans="1:24">
      <c r="A31" s="17" t="s">
        <v>112</v>
      </c>
      <c r="B31" s="3"/>
      <c r="C31" s="3"/>
      <c r="D31" s="3"/>
      <c r="E31" s="3"/>
      <c r="F31" s="3"/>
      <c r="G31" s="3"/>
      <c r="H31" s="4" t="e">
        <f>H24-H29</f>
        <v>#REF!</v>
      </c>
      <c r="I31" s="4" t="e">
        <f t="shared" ref="I31:S31" si="16">I24-I29</f>
        <v>#REF!</v>
      </c>
      <c r="J31" s="4" t="e">
        <f t="shared" si="16"/>
        <v>#REF!</v>
      </c>
      <c r="K31" s="4" t="e">
        <f t="shared" si="16"/>
        <v>#REF!</v>
      </c>
      <c r="L31" s="4" t="e">
        <f t="shared" si="16"/>
        <v>#REF!</v>
      </c>
      <c r="M31" s="4" t="e">
        <f t="shared" si="16"/>
        <v>#REF!</v>
      </c>
      <c r="N31" s="4" t="e">
        <f t="shared" si="16"/>
        <v>#REF!</v>
      </c>
      <c r="O31" s="4" t="e">
        <f t="shared" si="16"/>
        <v>#REF!</v>
      </c>
      <c r="P31" s="4" t="e">
        <f t="shared" si="16"/>
        <v>#REF!</v>
      </c>
      <c r="Q31" s="4" t="e">
        <f t="shared" si="16"/>
        <v>#REF!</v>
      </c>
      <c r="R31" s="4" t="e">
        <f t="shared" si="16"/>
        <v>#REF!</v>
      </c>
      <c r="S31" s="4" t="e">
        <f t="shared" si="16"/>
        <v>#REF!</v>
      </c>
      <c r="T31" s="31" t="e">
        <f>SUM(H31:S31)</f>
        <v>#REF!</v>
      </c>
    </row>
    <row r="32" spans="1:24">
      <c r="A32" s="17"/>
      <c r="B32" s="3"/>
      <c r="C32" s="3"/>
      <c r="D32" s="3"/>
      <c r="E32" s="3"/>
      <c r="F32" s="3"/>
      <c r="G32" s="3"/>
      <c r="H32" s="4"/>
      <c r="I32" s="28"/>
      <c r="J32" s="3"/>
      <c r="K32" s="3"/>
      <c r="L32" s="3"/>
      <c r="M32" s="3"/>
      <c r="N32" s="3"/>
      <c r="O32" s="3"/>
      <c r="P32" s="3"/>
      <c r="Q32" s="3"/>
      <c r="R32" s="3"/>
      <c r="S32" s="3"/>
      <c r="T32" s="23"/>
    </row>
    <row r="33" spans="1:20">
      <c r="A33" s="17" t="s">
        <v>115</v>
      </c>
      <c r="B33" s="3"/>
      <c r="C33" s="3"/>
      <c r="D33" s="3"/>
      <c r="E33" s="3"/>
      <c r="F33" s="3"/>
      <c r="G33" s="3"/>
      <c r="H33" s="4" t="e">
        <f>SUM(#REF!)+#REF!</f>
        <v>#REF!</v>
      </c>
      <c r="I33" s="4" t="e">
        <f>SUM(#REF!)+#REF!</f>
        <v>#REF!</v>
      </c>
      <c r="J33" s="4" t="e">
        <f>SUM(#REF!)+#REF!</f>
        <v>#REF!</v>
      </c>
      <c r="K33" s="4" t="e">
        <f>SUM(#REF!)+#REF!</f>
        <v>#REF!</v>
      </c>
      <c r="L33" s="4" t="e">
        <f>SUM(#REF!)+#REF!</f>
        <v>#REF!</v>
      </c>
      <c r="M33" s="4" t="e">
        <f>SUM(#REF!)+#REF!</f>
        <v>#REF!</v>
      </c>
      <c r="N33" s="4" t="e">
        <f>SUM(#REF!)+#REF!</f>
        <v>#REF!</v>
      </c>
      <c r="O33" s="4" t="e">
        <f>SUM(#REF!)+#REF!</f>
        <v>#REF!</v>
      </c>
      <c r="P33" s="4" t="e">
        <f>SUM(#REF!)+#REF!</f>
        <v>#REF!</v>
      </c>
      <c r="Q33" s="4" t="e">
        <f>SUM(#REF!)+#REF!</f>
        <v>#REF!</v>
      </c>
      <c r="R33" s="4" t="e">
        <f>SUM(#REF!)+#REF!</f>
        <v>#REF!</v>
      </c>
      <c r="S33" s="4" t="e">
        <f>SUM(#REF!)+#REF!</f>
        <v>#REF!</v>
      </c>
      <c r="T33" s="31" t="e">
        <f>SUM(H33:S33)</f>
        <v>#REF!</v>
      </c>
    </row>
    <row r="34" spans="1:20">
      <c r="A34" s="17"/>
      <c r="B34" s="3"/>
      <c r="C34" s="3"/>
      <c r="D34" s="3"/>
      <c r="E34" s="3"/>
      <c r="F34" s="3"/>
      <c r="G34" s="3"/>
      <c r="H34" s="4"/>
      <c r="I34" s="28"/>
      <c r="J34" s="3"/>
      <c r="K34" s="3"/>
      <c r="L34" s="3"/>
      <c r="M34" s="3"/>
      <c r="N34" s="3"/>
      <c r="O34" s="3"/>
      <c r="P34" s="3"/>
      <c r="Q34" s="3"/>
      <c r="R34" s="3"/>
      <c r="S34" s="3"/>
      <c r="T34" s="23"/>
    </row>
    <row r="35" spans="1:20">
      <c r="A35" s="17" t="s">
        <v>117</v>
      </c>
      <c r="B35" s="3"/>
      <c r="C35" s="3"/>
      <c r="D35" s="3"/>
      <c r="E35" s="3"/>
      <c r="F35" s="3"/>
      <c r="G35" s="3"/>
      <c r="H35" s="4">
        <v>257</v>
      </c>
      <c r="I35" s="4">
        <v>257</v>
      </c>
      <c r="J35" s="4">
        <v>257</v>
      </c>
      <c r="K35" s="4">
        <v>257</v>
      </c>
      <c r="L35" s="4">
        <v>257</v>
      </c>
      <c r="M35" s="4">
        <v>257</v>
      </c>
      <c r="N35" s="4">
        <v>257</v>
      </c>
      <c r="O35" s="4">
        <v>257</v>
      </c>
      <c r="P35" s="4">
        <v>257</v>
      </c>
      <c r="Q35" s="4">
        <v>257</v>
      </c>
      <c r="R35" s="4">
        <v>257</v>
      </c>
      <c r="S35" s="4">
        <v>257</v>
      </c>
      <c r="T35" s="31">
        <v>257</v>
      </c>
    </row>
    <row r="36" spans="1:20">
      <c r="A36" s="17"/>
      <c r="B36" s="3"/>
      <c r="C36" s="3"/>
      <c r="D36" s="3"/>
      <c r="E36" s="3"/>
      <c r="F36" s="3"/>
      <c r="G36" s="3"/>
      <c r="H36" s="4"/>
      <c r="I36" s="28"/>
      <c r="J36" s="3"/>
      <c r="K36" s="3"/>
      <c r="L36" s="3"/>
      <c r="M36" s="3"/>
      <c r="N36" s="3"/>
      <c r="O36" s="3"/>
      <c r="P36" s="3"/>
      <c r="Q36" s="3"/>
      <c r="R36" s="3"/>
      <c r="S36" s="3"/>
      <c r="T36" s="23"/>
    </row>
    <row r="37" spans="1:20">
      <c r="A37" s="17" t="s">
        <v>116</v>
      </c>
      <c r="B37" s="3"/>
      <c r="C37" s="3"/>
      <c r="D37" s="3"/>
      <c r="E37" s="3"/>
      <c r="F37" s="3"/>
      <c r="G37" s="3"/>
      <c r="H37" s="4"/>
      <c r="I37" s="28"/>
      <c r="J37" s="3"/>
      <c r="K37" s="3"/>
      <c r="L37" s="3"/>
      <c r="M37" s="3"/>
      <c r="N37" s="3"/>
      <c r="O37" s="3"/>
      <c r="P37" s="3"/>
      <c r="Q37" s="3"/>
      <c r="R37" s="3"/>
      <c r="S37" s="3"/>
      <c r="T37" s="23"/>
    </row>
    <row r="38" spans="1:20">
      <c r="A38" s="17"/>
      <c r="B38" s="3" t="s">
        <v>118</v>
      </c>
      <c r="C38" s="3"/>
      <c r="D38" s="3"/>
      <c r="E38" s="3"/>
      <c r="F38" s="3"/>
      <c r="G38" s="3"/>
      <c r="H38" s="4" t="e">
        <f>H33/(H31/H24)</f>
        <v>#REF!</v>
      </c>
      <c r="I38" s="4" t="e">
        <f t="shared" ref="I38:T38" si="17">I33/(I31/I24)</f>
        <v>#REF!</v>
      </c>
      <c r="J38" s="4" t="e">
        <f t="shared" si="17"/>
        <v>#REF!</v>
      </c>
      <c r="K38" s="4" t="e">
        <f t="shared" si="17"/>
        <v>#REF!</v>
      </c>
      <c r="L38" s="4" t="e">
        <f t="shared" si="17"/>
        <v>#REF!</v>
      </c>
      <c r="M38" s="4" t="e">
        <f t="shared" si="17"/>
        <v>#REF!</v>
      </c>
      <c r="N38" s="4" t="e">
        <f t="shared" si="17"/>
        <v>#REF!</v>
      </c>
      <c r="O38" s="4" t="e">
        <f t="shared" si="17"/>
        <v>#REF!</v>
      </c>
      <c r="P38" s="4" t="e">
        <f t="shared" si="17"/>
        <v>#REF!</v>
      </c>
      <c r="Q38" s="4" t="e">
        <f t="shared" si="17"/>
        <v>#REF!</v>
      </c>
      <c r="R38" s="4" t="e">
        <f t="shared" si="17"/>
        <v>#REF!</v>
      </c>
      <c r="S38" s="4" t="e">
        <f t="shared" si="17"/>
        <v>#REF!</v>
      </c>
      <c r="T38" s="31" t="e">
        <f t="shared" si="17"/>
        <v>#REF!</v>
      </c>
    </row>
    <row r="39" spans="1:20">
      <c r="A39" s="20"/>
      <c r="B39" s="13" t="s">
        <v>119</v>
      </c>
      <c r="C39" s="13"/>
      <c r="D39" s="13"/>
      <c r="E39" s="13"/>
      <c r="F39" s="13"/>
      <c r="G39" s="13"/>
      <c r="H39" s="21" t="e">
        <f>H38/H35</f>
        <v>#REF!</v>
      </c>
      <c r="I39" s="21" t="e">
        <f t="shared" ref="I39" si="18">I38/I35</f>
        <v>#REF!</v>
      </c>
      <c r="J39" s="21" t="e">
        <f t="shared" ref="J39" si="19">J38/J35</f>
        <v>#REF!</v>
      </c>
      <c r="K39" s="21" t="e">
        <f t="shared" ref="K39" si="20">K38/K35</f>
        <v>#REF!</v>
      </c>
      <c r="L39" s="21" t="e">
        <f t="shared" ref="L39" si="21">L38/L35</f>
        <v>#REF!</v>
      </c>
      <c r="M39" s="21" t="e">
        <f t="shared" ref="M39" si="22">M38/M35</f>
        <v>#REF!</v>
      </c>
      <c r="N39" s="21" t="e">
        <f t="shared" ref="N39" si="23">N38/N35</f>
        <v>#REF!</v>
      </c>
      <c r="O39" s="21" t="e">
        <f t="shared" ref="O39" si="24">O38/O35</f>
        <v>#REF!</v>
      </c>
      <c r="P39" s="21" t="e">
        <f t="shared" ref="P39" si="25">P38/P35</f>
        <v>#REF!</v>
      </c>
      <c r="Q39" s="21" t="e">
        <f t="shared" ref="Q39" si="26">Q38/Q35</f>
        <v>#REF!</v>
      </c>
      <c r="R39" s="21" t="e">
        <f t="shared" ref="R39" si="27">R38/R35</f>
        <v>#REF!</v>
      </c>
      <c r="S39" s="21" t="e">
        <f t="shared" ref="S39:T39" si="28">S38/S35</f>
        <v>#REF!</v>
      </c>
      <c r="T39" s="22" t="e">
        <f t="shared" si="28"/>
        <v>#REF!</v>
      </c>
    </row>
  </sheetData>
  <printOptions horizontalCentered="1"/>
  <pageMargins left="0.7" right="0.7" top="0.75" bottom="0.75" header="0.3" footer="0.3"/>
  <pageSetup fitToWidth="0" orientation="portrait" horizont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371"/>
  <sheetViews>
    <sheetView showGridLines="0" zoomScaleNormal="100" workbookViewId="0">
      <pane ySplit="8" topLeftCell="A9" activePane="bottomLeft" state="frozenSplit"/>
      <selection sqref="A1:XFD1048576"/>
      <selection pane="bottomLeft" activeCell="G9" sqref="G9:G368"/>
    </sheetView>
  </sheetViews>
  <sheetFormatPr defaultColWidth="9.08984375" defaultRowHeight="14" customHeight="1"/>
  <cols>
    <col min="1" max="1" width="3.6328125" style="42" customWidth="1"/>
    <col min="2" max="2" width="4.08984375" style="46" customWidth="1"/>
    <col min="3" max="8" width="16.6328125" style="46" customWidth="1"/>
    <col min="9" max="9" width="3.90625" style="42" customWidth="1"/>
    <col min="10" max="11" width="9.08984375" style="42"/>
    <col min="12" max="12" width="10.36328125" style="42" bestFit="1" customWidth="1"/>
    <col min="13" max="16384" width="9.08984375" style="42"/>
  </cols>
  <sheetData>
    <row r="1" spans="1:12" ht="14" customHeight="1">
      <c r="A1" s="30" t="s">
        <v>125</v>
      </c>
      <c r="B1" s="69"/>
      <c r="C1" s="34"/>
      <c r="D1" s="34"/>
      <c r="E1" s="34"/>
      <c r="F1" s="34"/>
      <c r="G1" s="34"/>
      <c r="H1" s="34"/>
      <c r="I1" s="35"/>
    </row>
    <row r="2" spans="1:12" ht="14" customHeight="1">
      <c r="A2" s="43"/>
      <c r="B2" s="70"/>
      <c r="C2" s="44"/>
      <c r="D2" s="44"/>
      <c r="E2" s="44"/>
      <c r="F2" s="44"/>
      <c r="G2" s="44"/>
      <c r="H2" s="44"/>
      <c r="I2" s="45"/>
    </row>
    <row r="3" spans="1:12" ht="14" customHeight="1">
      <c r="A3" s="43"/>
      <c r="C3" s="47" t="s">
        <v>57</v>
      </c>
      <c r="D3" s="48">
        <f>Assumptions!O23</f>
        <v>0</v>
      </c>
      <c r="E3" s="42"/>
      <c r="F3" s="47" t="s">
        <v>61</v>
      </c>
      <c r="G3" s="48" t="str">
        <f>IF(Values_Entered,Monthly_Payment,"")</f>
        <v/>
      </c>
      <c r="I3" s="45"/>
    </row>
    <row r="4" spans="1:12" ht="14" customHeight="1">
      <c r="A4" s="43"/>
      <c r="C4" s="47" t="s">
        <v>58</v>
      </c>
      <c r="D4" s="49">
        <v>7.7499999999999999E-2</v>
      </c>
      <c r="E4" s="42"/>
      <c r="F4" s="47" t="s">
        <v>62</v>
      </c>
      <c r="G4" s="50" t="str">
        <f>IF(Values_Entered,Loan_Years*12,"")</f>
        <v/>
      </c>
      <c r="I4" s="45"/>
    </row>
    <row r="5" spans="1:12" ht="14" customHeight="1">
      <c r="A5" s="43"/>
      <c r="C5" s="47" t="s">
        <v>59</v>
      </c>
      <c r="D5" s="48">
        <f>Assumptions!O25</f>
        <v>0</v>
      </c>
      <c r="E5" s="42"/>
      <c r="F5" s="47" t="s">
        <v>63</v>
      </c>
      <c r="G5" s="48" t="str">
        <f>IF(Values_Entered,Total_Cost-Loan_Amount,"")</f>
        <v/>
      </c>
      <c r="I5" s="45"/>
    </row>
    <row r="6" spans="1:12" ht="14" customHeight="1">
      <c r="A6" s="43"/>
      <c r="C6" s="47" t="s">
        <v>60</v>
      </c>
      <c r="D6" s="51">
        <v>42156</v>
      </c>
      <c r="E6" s="42"/>
      <c r="F6" s="47" t="s">
        <v>64</v>
      </c>
      <c r="G6" s="48" t="str">
        <f>IF(Values_Entered,Monthly_Payment*Number_of_Payments,"")</f>
        <v/>
      </c>
      <c r="I6" s="45"/>
    </row>
    <row r="7" spans="1:12" ht="14" customHeight="1">
      <c r="A7" s="43"/>
      <c r="B7" s="12"/>
      <c r="C7" s="47"/>
      <c r="E7" s="51"/>
      <c r="I7" s="45"/>
    </row>
    <row r="8" spans="1:12" s="55" customFormat="1" ht="14" customHeight="1">
      <c r="A8" s="52"/>
      <c r="B8" s="53" t="s">
        <v>65</v>
      </c>
      <c r="C8" s="53" t="s">
        <v>66</v>
      </c>
      <c r="D8" s="53" t="s">
        <v>49</v>
      </c>
      <c r="E8" s="53" t="s">
        <v>67</v>
      </c>
      <c r="F8" s="53" t="s">
        <v>68</v>
      </c>
      <c r="G8" s="53" t="s">
        <v>50</v>
      </c>
      <c r="H8" s="53" t="s">
        <v>69</v>
      </c>
      <c r="I8" s="54"/>
    </row>
    <row r="9" spans="1:12" s="59" customFormat="1" ht="14" customHeight="1">
      <c r="A9" s="56"/>
      <c r="B9" s="71" t="str">
        <f>IF(Loan_Not_Paid*Values_Entered,Payment_Number,"")</f>
        <v/>
      </c>
      <c r="C9" s="51" t="str">
        <f>IF(Loan_Not_Paid*Values_Entered,Payment_Date,"")</f>
        <v/>
      </c>
      <c r="D9" s="57">
        <f>IF(Loan_Not_Paid*Values_Entered,Beginning_Balance,0)</f>
        <v>0</v>
      </c>
      <c r="E9" s="57">
        <f>IF(Loan_Not_Paid*Values_Entered,Monthly_Payment,0)</f>
        <v>0</v>
      </c>
      <c r="F9" s="57">
        <f>IF(Loan_Not_Paid*Values_Entered,Principal,0)</f>
        <v>0</v>
      </c>
      <c r="G9" s="57">
        <f>IF(Loan_Not_Paid*Values_Entered,Interest,0)</f>
        <v>0</v>
      </c>
      <c r="H9" s="57" t="str">
        <f>IF(Loan_Not_Paid*Values_Entered,Ending_Balance,"")</f>
        <v/>
      </c>
      <c r="I9" s="58"/>
      <c r="L9" s="60"/>
    </row>
    <row r="10" spans="1:12" s="59" customFormat="1" ht="14" customHeight="1">
      <c r="A10" s="56"/>
      <c r="B10" s="71" t="str">
        <f>IF(Loan_Not_Paid*Values_Entered,Payment_Number,"")</f>
        <v/>
      </c>
      <c r="C10" s="51" t="str">
        <f>IF(Loan_Not_Paid*Values_Entered,Payment_Date,"")</f>
        <v/>
      </c>
      <c r="D10" s="57">
        <f>IF(Loan_Not_Paid*Values_Entered,Beginning_Balance,0)</f>
        <v>0</v>
      </c>
      <c r="E10" s="57">
        <f>IF(Loan_Not_Paid*Values_Entered,Monthly_Payment,0)</f>
        <v>0</v>
      </c>
      <c r="F10" s="57">
        <f>IF(Loan_Not_Paid*Values_Entered,Principal,0)</f>
        <v>0</v>
      </c>
      <c r="G10" s="57">
        <f>IF(Loan_Not_Paid*Values_Entered,Interest,0)</f>
        <v>0</v>
      </c>
      <c r="H10" s="57" t="str">
        <f>IF(Loan_Not_Paid*Values_Entered,Ending_Balance,"")</f>
        <v/>
      </c>
      <c r="I10" s="58"/>
      <c r="L10" s="60"/>
    </row>
    <row r="11" spans="1:12" s="59" customFormat="1" ht="14" customHeight="1">
      <c r="A11" s="56"/>
      <c r="B11" s="71" t="str">
        <f>IF(Loan_Not_Paid*Values_Entered,Payment_Number,"")</f>
        <v/>
      </c>
      <c r="C11" s="51" t="str">
        <f>IF(Loan_Not_Paid*Values_Entered,Payment_Date,"")</f>
        <v/>
      </c>
      <c r="D11" s="57">
        <f>IF(Loan_Not_Paid*Values_Entered,Beginning_Balance,0)</f>
        <v>0</v>
      </c>
      <c r="E11" s="57">
        <f>IF(Loan_Not_Paid*Values_Entered,Monthly_Payment,0)</f>
        <v>0</v>
      </c>
      <c r="F11" s="57">
        <f>IF(Loan_Not_Paid*Values_Entered,Principal,0)</f>
        <v>0</v>
      </c>
      <c r="G11" s="57">
        <f>IF(Loan_Not_Paid*Values_Entered,Interest,0)</f>
        <v>0</v>
      </c>
      <c r="H11" s="57" t="str">
        <f>IF(Loan_Not_Paid*Values_Entered,Ending_Balance,"")</f>
        <v/>
      </c>
      <c r="I11" s="58"/>
      <c r="L11" s="60"/>
    </row>
    <row r="12" spans="1:12" s="59" customFormat="1" ht="14" customHeight="1">
      <c r="A12" s="56"/>
      <c r="B12" s="71" t="str">
        <f>IF(Loan_Not_Paid*Values_Entered,Payment_Number,"")</f>
        <v/>
      </c>
      <c r="C12" s="51" t="str">
        <f>IF(Loan_Not_Paid*Values_Entered,Payment_Date,"")</f>
        <v/>
      </c>
      <c r="D12" s="57">
        <f>IF(Loan_Not_Paid*Values_Entered,Beginning_Balance,0)</f>
        <v>0</v>
      </c>
      <c r="E12" s="57">
        <f>IF(Loan_Not_Paid*Values_Entered,Monthly_Payment,0)</f>
        <v>0</v>
      </c>
      <c r="F12" s="57">
        <f>IF(Loan_Not_Paid*Values_Entered,Principal,0)</f>
        <v>0</v>
      </c>
      <c r="G12" s="57">
        <f>IF(Loan_Not_Paid*Values_Entered,Interest,0)</f>
        <v>0</v>
      </c>
      <c r="H12" s="57" t="str">
        <f>IF(Loan_Not_Paid*Values_Entered,Ending_Balance,"")</f>
        <v/>
      </c>
      <c r="I12" s="58"/>
      <c r="L12" s="60"/>
    </row>
    <row r="13" spans="1:12" s="59" customFormat="1" ht="14" customHeight="1">
      <c r="A13" s="56"/>
      <c r="B13" s="71" t="str">
        <f>IF(Loan_Not_Paid*Values_Entered,Payment_Number,"")</f>
        <v/>
      </c>
      <c r="C13" s="51" t="str">
        <f>IF(Loan_Not_Paid*Values_Entered,Payment_Date,"")</f>
        <v/>
      </c>
      <c r="D13" s="57">
        <f>IF(Loan_Not_Paid*Values_Entered,Beginning_Balance,0)</f>
        <v>0</v>
      </c>
      <c r="E13" s="57">
        <f>IF(Loan_Not_Paid*Values_Entered,Monthly_Payment,0)</f>
        <v>0</v>
      </c>
      <c r="F13" s="57">
        <f>IF(Loan_Not_Paid*Values_Entered,Principal,0)</f>
        <v>0</v>
      </c>
      <c r="G13" s="57">
        <f>IF(Loan_Not_Paid*Values_Entered,Interest,0)</f>
        <v>0</v>
      </c>
      <c r="H13" s="57" t="str">
        <f>IF(Loan_Not_Paid*Values_Entered,Ending_Balance,"")</f>
        <v/>
      </c>
      <c r="I13" s="58"/>
      <c r="L13" s="60"/>
    </row>
    <row r="14" spans="1:12" s="59" customFormat="1" ht="14" customHeight="1">
      <c r="A14" s="56"/>
      <c r="B14" s="71" t="str">
        <f>IF(Loan_Not_Paid*Values_Entered,Payment_Number,"")</f>
        <v/>
      </c>
      <c r="C14" s="51" t="str">
        <f>IF(Loan_Not_Paid*Values_Entered,Payment_Date,"")</f>
        <v/>
      </c>
      <c r="D14" s="57">
        <f>IF(Loan_Not_Paid*Values_Entered,Beginning_Balance,0)</f>
        <v>0</v>
      </c>
      <c r="E14" s="57">
        <f>IF(Loan_Not_Paid*Values_Entered,Monthly_Payment,0)</f>
        <v>0</v>
      </c>
      <c r="F14" s="57">
        <f>IF(Loan_Not_Paid*Values_Entered,Principal,0)</f>
        <v>0</v>
      </c>
      <c r="G14" s="57">
        <f>IF(Loan_Not_Paid*Values_Entered,Interest,0)</f>
        <v>0</v>
      </c>
      <c r="H14" s="57" t="str">
        <f>IF(Loan_Not_Paid*Values_Entered,Ending_Balance,"")</f>
        <v/>
      </c>
      <c r="I14" s="58"/>
      <c r="L14" s="60"/>
    </row>
    <row r="15" spans="1:12" ht="14" customHeight="1">
      <c r="A15" s="43"/>
      <c r="B15" s="71" t="str">
        <f>IF(Loan_Not_Paid*Values_Entered,Payment_Number,"")</f>
        <v/>
      </c>
      <c r="C15" s="51" t="str">
        <f>IF(Loan_Not_Paid*Values_Entered,Payment_Date,"")</f>
        <v/>
      </c>
      <c r="D15" s="57">
        <f>IF(Loan_Not_Paid*Values_Entered,Beginning_Balance,0)</f>
        <v>0</v>
      </c>
      <c r="E15" s="57">
        <f>IF(Loan_Not_Paid*Values_Entered,Monthly_Payment,0)</f>
        <v>0</v>
      </c>
      <c r="F15" s="57">
        <f>IF(Loan_Not_Paid*Values_Entered,Principal,0)</f>
        <v>0</v>
      </c>
      <c r="G15" s="57">
        <f>IF(Loan_Not_Paid*Values_Entered,Interest,0)</f>
        <v>0</v>
      </c>
      <c r="H15" s="57" t="str">
        <f>IF(Loan_Not_Paid*Values_Entered,Ending_Balance,"")</f>
        <v/>
      </c>
      <c r="I15" s="45"/>
      <c r="L15" s="60"/>
    </row>
    <row r="16" spans="1:12" ht="14" customHeight="1">
      <c r="A16" s="43"/>
      <c r="B16" s="71" t="str">
        <f>IF(Loan_Not_Paid*Values_Entered,Payment_Number,"")</f>
        <v/>
      </c>
      <c r="C16" s="51" t="str">
        <f>IF(Loan_Not_Paid*Values_Entered,Payment_Date,"")</f>
        <v/>
      </c>
      <c r="D16" s="57">
        <f>IF(Loan_Not_Paid*Values_Entered,Beginning_Balance,0)</f>
        <v>0</v>
      </c>
      <c r="E16" s="57">
        <f>IF(Loan_Not_Paid*Values_Entered,Monthly_Payment,0)</f>
        <v>0</v>
      </c>
      <c r="F16" s="57">
        <f>IF(Loan_Not_Paid*Values_Entered,Principal,0)</f>
        <v>0</v>
      </c>
      <c r="G16" s="57">
        <f>IF(Loan_Not_Paid*Values_Entered,Interest,0)</f>
        <v>0</v>
      </c>
      <c r="H16" s="57" t="str">
        <f>IF(Loan_Not_Paid*Values_Entered,Ending_Balance,"")</f>
        <v/>
      </c>
      <c r="I16" s="45"/>
      <c r="L16" s="60"/>
    </row>
    <row r="17" spans="1:12" ht="14" customHeight="1">
      <c r="A17" s="43"/>
      <c r="B17" s="71" t="str">
        <f>IF(Loan_Not_Paid*Values_Entered,Payment_Number,"")</f>
        <v/>
      </c>
      <c r="C17" s="51" t="str">
        <f>IF(Loan_Not_Paid*Values_Entered,Payment_Date,"")</f>
        <v/>
      </c>
      <c r="D17" s="57">
        <f>IF(Loan_Not_Paid*Values_Entered,Beginning_Balance,0)</f>
        <v>0</v>
      </c>
      <c r="E17" s="57">
        <f>IF(Loan_Not_Paid*Values_Entered,Monthly_Payment,0)</f>
        <v>0</v>
      </c>
      <c r="F17" s="57">
        <f>IF(Loan_Not_Paid*Values_Entered,Principal,0)</f>
        <v>0</v>
      </c>
      <c r="G17" s="57">
        <f>IF(Loan_Not_Paid*Values_Entered,Interest,0)</f>
        <v>0</v>
      </c>
      <c r="H17" s="57" t="str">
        <f>IF(Loan_Not_Paid*Values_Entered,Ending_Balance,"")</f>
        <v/>
      </c>
      <c r="I17" s="45"/>
      <c r="L17" s="60"/>
    </row>
    <row r="18" spans="1:12" ht="14" customHeight="1">
      <c r="A18" s="43"/>
      <c r="B18" s="71" t="str">
        <f>IF(Loan_Not_Paid*Values_Entered,Payment_Number,"")</f>
        <v/>
      </c>
      <c r="C18" s="51" t="str">
        <f>IF(Loan_Not_Paid*Values_Entered,Payment_Date,"")</f>
        <v/>
      </c>
      <c r="D18" s="57">
        <f>IF(Loan_Not_Paid*Values_Entered,Beginning_Balance,0)</f>
        <v>0</v>
      </c>
      <c r="E18" s="57">
        <f>IF(Loan_Not_Paid*Values_Entered,Monthly_Payment,0)</f>
        <v>0</v>
      </c>
      <c r="F18" s="57">
        <f>IF(Loan_Not_Paid*Values_Entered,Principal,0)</f>
        <v>0</v>
      </c>
      <c r="G18" s="57">
        <f>IF(Loan_Not_Paid*Values_Entered,Interest,0)</f>
        <v>0</v>
      </c>
      <c r="H18" s="57" t="str">
        <f>IF(Loan_Not_Paid*Values_Entered,Ending_Balance,"")</f>
        <v/>
      </c>
      <c r="I18" s="45"/>
      <c r="L18" s="60"/>
    </row>
    <row r="19" spans="1:12" ht="14" customHeight="1">
      <c r="A19" s="43"/>
      <c r="B19" s="71" t="str">
        <f>IF(Loan_Not_Paid*Values_Entered,Payment_Number,"")</f>
        <v/>
      </c>
      <c r="C19" s="51" t="str">
        <f>IF(Loan_Not_Paid*Values_Entered,Payment_Date,"")</f>
        <v/>
      </c>
      <c r="D19" s="57">
        <f>IF(Loan_Not_Paid*Values_Entered,Beginning_Balance,0)</f>
        <v>0</v>
      </c>
      <c r="E19" s="57">
        <f>IF(Loan_Not_Paid*Values_Entered,Monthly_Payment,0)</f>
        <v>0</v>
      </c>
      <c r="F19" s="57">
        <f>IF(Loan_Not_Paid*Values_Entered,Principal,0)</f>
        <v>0</v>
      </c>
      <c r="G19" s="57">
        <f>IF(Loan_Not_Paid*Values_Entered,Interest,0)</f>
        <v>0</v>
      </c>
      <c r="H19" s="57" t="str">
        <f>IF(Loan_Not_Paid*Values_Entered,Ending_Balance,"")</f>
        <v/>
      </c>
      <c r="I19" s="45"/>
      <c r="L19" s="60"/>
    </row>
    <row r="20" spans="1:12" ht="14" customHeight="1">
      <c r="A20" s="43"/>
      <c r="B20" s="71" t="str">
        <f>IF(Loan_Not_Paid*Values_Entered,Payment_Number,"")</f>
        <v/>
      </c>
      <c r="C20" s="51" t="str">
        <f>IF(Loan_Not_Paid*Values_Entered,Payment_Date,"")</f>
        <v/>
      </c>
      <c r="D20" s="57">
        <f>IF(Loan_Not_Paid*Values_Entered,Beginning_Balance,0)</f>
        <v>0</v>
      </c>
      <c r="E20" s="57">
        <f>IF(Loan_Not_Paid*Values_Entered,Monthly_Payment,0)</f>
        <v>0</v>
      </c>
      <c r="F20" s="57">
        <f>IF(Loan_Not_Paid*Values_Entered,Principal,0)</f>
        <v>0</v>
      </c>
      <c r="G20" s="57">
        <f>IF(Loan_Not_Paid*Values_Entered,Interest,0)</f>
        <v>0</v>
      </c>
      <c r="H20" s="57" t="str">
        <f>IF(Loan_Not_Paid*Values_Entered,Ending_Balance,"")</f>
        <v/>
      </c>
      <c r="I20" s="45"/>
      <c r="L20" s="60"/>
    </row>
    <row r="21" spans="1:12" ht="14" customHeight="1">
      <c r="A21" s="43"/>
      <c r="B21" s="71" t="str">
        <f>IF(Loan_Not_Paid*Values_Entered,Payment_Number,"")</f>
        <v/>
      </c>
      <c r="C21" s="51" t="str">
        <f>IF(Loan_Not_Paid*Values_Entered,Payment_Date,"")</f>
        <v/>
      </c>
      <c r="D21" s="57">
        <f>IF(Loan_Not_Paid*Values_Entered,Beginning_Balance,0)</f>
        <v>0</v>
      </c>
      <c r="E21" s="57">
        <f>IF(Loan_Not_Paid*Values_Entered,Monthly_Payment,0)</f>
        <v>0</v>
      </c>
      <c r="F21" s="57">
        <f>IF(Loan_Not_Paid*Values_Entered,Principal,0)</f>
        <v>0</v>
      </c>
      <c r="G21" s="57">
        <f>IF(Loan_Not_Paid*Values_Entered,Interest,0)</f>
        <v>0</v>
      </c>
      <c r="H21" s="57" t="str">
        <f>IF(Loan_Not_Paid*Values_Entered,Ending_Balance,"")</f>
        <v/>
      </c>
      <c r="I21" s="45"/>
    </row>
    <row r="22" spans="1:12" ht="14" customHeight="1">
      <c r="A22" s="43"/>
      <c r="B22" s="71" t="str">
        <f>IF(Loan_Not_Paid*Values_Entered,Payment_Number,"")</f>
        <v/>
      </c>
      <c r="C22" s="51" t="str">
        <f>IF(Loan_Not_Paid*Values_Entered,Payment_Date,"")</f>
        <v/>
      </c>
      <c r="D22" s="57">
        <f>IF(Loan_Not_Paid*Values_Entered,Beginning_Balance,0)</f>
        <v>0</v>
      </c>
      <c r="E22" s="57">
        <f>IF(Loan_Not_Paid*Values_Entered,Monthly_Payment,0)</f>
        <v>0</v>
      </c>
      <c r="F22" s="57">
        <f>IF(Loan_Not_Paid*Values_Entered,Principal,0)</f>
        <v>0</v>
      </c>
      <c r="G22" s="57">
        <f>IF(Loan_Not_Paid*Values_Entered,Interest,0)</f>
        <v>0</v>
      </c>
      <c r="H22" s="57" t="str">
        <f>IF(Loan_Not_Paid*Values_Entered,Ending_Balance,"")</f>
        <v/>
      </c>
      <c r="I22" s="45"/>
    </row>
    <row r="23" spans="1:12" ht="14" customHeight="1">
      <c r="A23" s="43"/>
      <c r="B23" s="71" t="str">
        <f>IF(Loan_Not_Paid*Values_Entered,Payment_Number,"")</f>
        <v/>
      </c>
      <c r="C23" s="51" t="str">
        <f>IF(Loan_Not_Paid*Values_Entered,Payment_Date,"")</f>
        <v/>
      </c>
      <c r="D23" s="57">
        <f>IF(Loan_Not_Paid*Values_Entered,Beginning_Balance,0)</f>
        <v>0</v>
      </c>
      <c r="E23" s="57">
        <f>IF(Loan_Not_Paid*Values_Entered,Monthly_Payment,0)</f>
        <v>0</v>
      </c>
      <c r="F23" s="57">
        <f>IF(Loan_Not_Paid*Values_Entered,Principal,0)</f>
        <v>0</v>
      </c>
      <c r="G23" s="57">
        <f>IF(Loan_Not_Paid*Values_Entered,Interest,0)</f>
        <v>0</v>
      </c>
      <c r="H23" s="57" t="str">
        <f>IF(Loan_Not_Paid*Values_Entered,Ending_Balance,"")</f>
        <v/>
      </c>
      <c r="I23" s="45"/>
    </row>
    <row r="24" spans="1:12" ht="14" customHeight="1">
      <c r="A24" s="43"/>
      <c r="B24" s="71" t="str">
        <f>IF(Loan_Not_Paid*Values_Entered,Payment_Number,"")</f>
        <v/>
      </c>
      <c r="C24" s="51" t="str">
        <f>IF(Loan_Not_Paid*Values_Entered,Payment_Date,"")</f>
        <v/>
      </c>
      <c r="D24" s="57">
        <f>IF(Loan_Not_Paid*Values_Entered,Beginning_Balance,0)</f>
        <v>0</v>
      </c>
      <c r="E24" s="57">
        <f>IF(Loan_Not_Paid*Values_Entered,Monthly_Payment,0)</f>
        <v>0</v>
      </c>
      <c r="F24" s="57">
        <f>IF(Loan_Not_Paid*Values_Entered,Principal,0)</f>
        <v>0</v>
      </c>
      <c r="G24" s="57">
        <f>IF(Loan_Not_Paid*Values_Entered,Interest,0)</f>
        <v>0</v>
      </c>
      <c r="H24" s="57" t="str">
        <f>IF(Loan_Not_Paid*Values_Entered,Ending_Balance,"")</f>
        <v/>
      </c>
      <c r="I24" s="45"/>
    </row>
    <row r="25" spans="1:12" ht="14" customHeight="1">
      <c r="A25" s="43"/>
      <c r="B25" s="71" t="str">
        <f>IF(Loan_Not_Paid*Values_Entered,Payment_Number,"")</f>
        <v/>
      </c>
      <c r="C25" s="51" t="str">
        <f>IF(Loan_Not_Paid*Values_Entered,Payment_Date,"")</f>
        <v/>
      </c>
      <c r="D25" s="57">
        <f>IF(Loan_Not_Paid*Values_Entered,Beginning_Balance,0)</f>
        <v>0</v>
      </c>
      <c r="E25" s="57">
        <f>IF(Loan_Not_Paid*Values_Entered,Monthly_Payment,0)</f>
        <v>0</v>
      </c>
      <c r="F25" s="57">
        <f>IF(Loan_Not_Paid*Values_Entered,Principal,0)</f>
        <v>0</v>
      </c>
      <c r="G25" s="57">
        <f>IF(Loan_Not_Paid*Values_Entered,Interest,0)</f>
        <v>0</v>
      </c>
      <c r="H25" s="57" t="str">
        <f>IF(Loan_Not_Paid*Values_Entered,Ending_Balance,"")</f>
        <v/>
      </c>
      <c r="I25" s="45"/>
    </row>
    <row r="26" spans="1:12" ht="14" customHeight="1">
      <c r="A26" s="43"/>
      <c r="B26" s="71" t="str">
        <f>IF(Loan_Not_Paid*Values_Entered,Payment_Number,"")</f>
        <v/>
      </c>
      <c r="C26" s="51" t="str">
        <f>IF(Loan_Not_Paid*Values_Entered,Payment_Date,"")</f>
        <v/>
      </c>
      <c r="D26" s="57">
        <f>IF(Loan_Not_Paid*Values_Entered,Beginning_Balance,0)</f>
        <v>0</v>
      </c>
      <c r="E26" s="57">
        <f>IF(Loan_Not_Paid*Values_Entered,Monthly_Payment,0)</f>
        <v>0</v>
      </c>
      <c r="F26" s="57">
        <f>IF(Loan_Not_Paid*Values_Entered,Principal,0)</f>
        <v>0</v>
      </c>
      <c r="G26" s="57">
        <f>IF(Loan_Not_Paid*Values_Entered,Interest,0)</f>
        <v>0</v>
      </c>
      <c r="H26" s="57" t="str">
        <f>IF(Loan_Not_Paid*Values_Entered,Ending_Balance,"")</f>
        <v/>
      </c>
      <c r="I26" s="45"/>
    </row>
    <row r="27" spans="1:12" ht="14" customHeight="1">
      <c r="A27" s="43"/>
      <c r="B27" s="71" t="str">
        <f>IF(Loan_Not_Paid*Values_Entered,Payment_Number,"")</f>
        <v/>
      </c>
      <c r="C27" s="51" t="str">
        <f>IF(Loan_Not_Paid*Values_Entered,Payment_Date,"")</f>
        <v/>
      </c>
      <c r="D27" s="57">
        <f>IF(Loan_Not_Paid*Values_Entered,Beginning_Balance,0)</f>
        <v>0</v>
      </c>
      <c r="E27" s="57">
        <f>IF(Loan_Not_Paid*Values_Entered,Monthly_Payment,0)</f>
        <v>0</v>
      </c>
      <c r="F27" s="57">
        <f>IF(Loan_Not_Paid*Values_Entered,Principal,0)</f>
        <v>0</v>
      </c>
      <c r="G27" s="57">
        <f>IF(Loan_Not_Paid*Values_Entered,Interest,0)</f>
        <v>0</v>
      </c>
      <c r="H27" s="57" t="str">
        <f>IF(Loan_Not_Paid*Values_Entered,Ending_Balance,"")</f>
        <v/>
      </c>
      <c r="I27" s="45"/>
    </row>
    <row r="28" spans="1:12" ht="14" customHeight="1">
      <c r="A28" s="43"/>
      <c r="B28" s="71" t="str">
        <f>IF(Loan_Not_Paid*Values_Entered,Payment_Number,"")</f>
        <v/>
      </c>
      <c r="C28" s="51" t="str">
        <f>IF(Loan_Not_Paid*Values_Entered,Payment_Date,"")</f>
        <v/>
      </c>
      <c r="D28" s="57">
        <f>IF(Loan_Not_Paid*Values_Entered,Beginning_Balance,0)</f>
        <v>0</v>
      </c>
      <c r="E28" s="57">
        <f>IF(Loan_Not_Paid*Values_Entered,Monthly_Payment,0)</f>
        <v>0</v>
      </c>
      <c r="F28" s="57">
        <f>IF(Loan_Not_Paid*Values_Entered,Principal,0)</f>
        <v>0</v>
      </c>
      <c r="G28" s="57">
        <f>IF(Loan_Not_Paid*Values_Entered,Interest,0)</f>
        <v>0</v>
      </c>
      <c r="H28" s="57" t="str">
        <f>IF(Loan_Not_Paid*Values_Entered,Ending_Balance,"")</f>
        <v/>
      </c>
      <c r="I28" s="45"/>
    </row>
    <row r="29" spans="1:12" ht="14" customHeight="1">
      <c r="A29" s="43"/>
      <c r="B29" s="71" t="str">
        <f>IF(Loan_Not_Paid*Values_Entered,Payment_Number,"")</f>
        <v/>
      </c>
      <c r="C29" s="51" t="str">
        <f>IF(Loan_Not_Paid*Values_Entered,Payment_Date,"")</f>
        <v/>
      </c>
      <c r="D29" s="57">
        <f>IF(Loan_Not_Paid*Values_Entered,Beginning_Balance,0)</f>
        <v>0</v>
      </c>
      <c r="E29" s="57">
        <f>IF(Loan_Not_Paid*Values_Entered,Monthly_Payment,0)</f>
        <v>0</v>
      </c>
      <c r="F29" s="57">
        <f>IF(Loan_Not_Paid*Values_Entered,Principal,0)</f>
        <v>0</v>
      </c>
      <c r="G29" s="57">
        <f>IF(Loan_Not_Paid*Values_Entered,Interest,0)</f>
        <v>0</v>
      </c>
      <c r="H29" s="57" t="str">
        <f>IF(Loan_Not_Paid*Values_Entered,Ending_Balance,"")</f>
        <v/>
      </c>
      <c r="I29" s="45"/>
    </row>
    <row r="30" spans="1:12" ht="14" customHeight="1">
      <c r="A30" s="43"/>
      <c r="B30" s="71" t="str">
        <f>IF(Loan_Not_Paid*Values_Entered,Payment_Number,"")</f>
        <v/>
      </c>
      <c r="C30" s="51" t="str">
        <f>IF(Loan_Not_Paid*Values_Entered,Payment_Date,"")</f>
        <v/>
      </c>
      <c r="D30" s="57">
        <f>IF(Loan_Not_Paid*Values_Entered,Beginning_Balance,0)</f>
        <v>0</v>
      </c>
      <c r="E30" s="57">
        <f>IF(Loan_Not_Paid*Values_Entered,Monthly_Payment,0)</f>
        <v>0</v>
      </c>
      <c r="F30" s="57">
        <f>IF(Loan_Not_Paid*Values_Entered,Principal,0)</f>
        <v>0</v>
      </c>
      <c r="G30" s="57">
        <f>IF(Loan_Not_Paid*Values_Entered,Interest,0)</f>
        <v>0</v>
      </c>
      <c r="H30" s="57" t="str">
        <f>IF(Loan_Not_Paid*Values_Entered,Ending_Balance,"")</f>
        <v/>
      </c>
      <c r="I30" s="45"/>
    </row>
    <row r="31" spans="1:12" ht="14" customHeight="1">
      <c r="A31" s="43"/>
      <c r="B31" s="71" t="str">
        <f>IF(Loan_Not_Paid*Values_Entered,Payment_Number,"")</f>
        <v/>
      </c>
      <c r="C31" s="51" t="str">
        <f>IF(Loan_Not_Paid*Values_Entered,Payment_Date,"")</f>
        <v/>
      </c>
      <c r="D31" s="57">
        <f>IF(Loan_Not_Paid*Values_Entered,Beginning_Balance,0)</f>
        <v>0</v>
      </c>
      <c r="E31" s="57">
        <f>IF(Loan_Not_Paid*Values_Entered,Monthly_Payment,0)</f>
        <v>0</v>
      </c>
      <c r="F31" s="57">
        <f>IF(Loan_Not_Paid*Values_Entered,Principal,0)</f>
        <v>0</v>
      </c>
      <c r="G31" s="57">
        <f>IF(Loan_Not_Paid*Values_Entered,Interest,0)</f>
        <v>0</v>
      </c>
      <c r="H31" s="57" t="str">
        <f>IF(Loan_Not_Paid*Values_Entered,Ending_Balance,"")</f>
        <v/>
      </c>
      <c r="I31" s="45"/>
    </row>
    <row r="32" spans="1:12" ht="14" customHeight="1">
      <c r="A32" s="43"/>
      <c r="B32" s="71" t="str">
        <f>IF(Loan_Not_Paid*Values_Entered,Payment_Number,"")</f>
        <v/>
      </c>
      <c r="C32" s="51" t="str">
        <f>IF(Loan_Not_Paid*Values_Entered,Payment_Date,"")</f>
        <v/>
      </c>
      <c r="D32" s="57">
        <f>IF(Loan_Not_Paid*Values_Entered,Beginning_Balance,0)</f>
        <v>0</v>
      </c>
      <c r="E32" s="57">
        <f>IF(Loan_Not_Paid*Values_Entered,Monthly_Payment,0)</f>
        <v>0</v>
      </c>
      <c r="F32" s="57">
        <f>IF(Loan_Not_Paid*Values_Entered,Principal,0)</f>
        <v>0</v>
      </c>
      <c r="G32" s="57">
        <f>IF(Loan_Not_Paid*Values_Entered,Interest,0)</f>
        <v>0</v>
      </c>
      <c r="H32" s="57" t="str">
        <f>IF(Loan_Not_Paid*Values_Entered,Ending_Balance,"")</f>
        <v/>
      </c>
      <c r="I32" s="45"/>
    </row>
    <row r="33" spans="1:9" ht="14" customHeight="1">
      <c r="A33" s="43"/>
      <c r="B33" s="71" t="str">
        <f>IF(Loan_Not_Paid*Values_Entered,Payment_Number,"")</f>
        <v/>
      </c>
      <c r="C33" s="51" t="str">
        <f>IF(Loan_Not_Paid*Values_Entered,Payment_Date,"")</f>
        <v/>
      </c>
      <c r="D33" s="57">
        <f>IF(Loan_Not_Paid*Values_Entered,Beginning_Balance,0)</f>
        <v>0</v>
      </c>
      <c r="E33" s="57">
        <f>IF(Loan_Not_Paid*Values_Entered,Monthly_Payment,0)</f>
        <v>0</v>
      </c>
      <c r="F33" s="57">
        <f>IF(Loan_Not_Paid*Values_Entered,Principal,0)</f>
        <v>0</v>
      </c>
      <c r="G33" s="57">
        <f>IF(Loan_Not_Paid*Values_Entered,Interest,0)</f>
        <v>0</v>
      </c>
      <c r="H33" s="57" t="str">
        <f>IF(Loan_Not_Paid*Values_Entered,Ending_Balance,"")</f>
        <v/>
      </c>
      <c r="I33" s="45"/>
    </row>
    <row r="34" spans="1:9" ht="14" customHeight="1">
      <c r="A34" s="43"/>
      <c r="B34" s="71" t="str">
        <f>IF(Loan_Not_Paid*Values_Entered,Payment_Number,"")</f>
        <v/>
      </c>
      <c r="C34" s="51" t="str">
        <f>IF(Loan_Not_Paid*Values_Entered,Payment_Date,"")</f>
        <v/>
      </c>
      <c r="D34" s="57">
        <f>IF(Loan_Not_Paid*Values_Entered,Beginning_Balance,0)</f>
        <v>0</v>
      </c>
      <c r="E34" s="57">
        <f>IF(Loan_Not_Paid*Values_Entered,Monthly_Payment,0)</f>
        <v>0</v>
      </c>
      <c r="F34" s="57">
        <f>IF(Loan_Not_Paid*Values_Entered,Principal,0)</f>
        <v>0</v>
      </c>
      <c r="G34" s="57">
        <f>IF(Loan_Not_Paid*Values_Entered,Interest,0)</f>
        <v>0</v>
      </c>
      <c r="H34" s="57" t="str">
        <f>IF(Loan_Not_Paid*Values_Entered,Ending_Balance,"")</f>
        <v/>
      </c>
      <c r="I34" s="45"/>
    </row>
    <row r="35" spans="1:9" ht="14" customHeight="1">
      <c r="A35" s="43"/>
      <c r="B35" s="71" t="str">
        <f>IF(Loan_Not_Paid*Values_Entered,Payment_Number,"")</f>
        <v/>
      </c>
      <c r="C35" s="51" t="str">
        <f>IF(Loan_Not_Paid*Values_Entered,Payment_Date,"")</f>
        <v/>
      </c>
      <c r="D35" s="57">
        <f>IF(Loan_Not_Paid*Values_Entered,Beginning_Balance,0)</f>
        <v>0</v>
      </c>
      <c r="E35" s="57">
        <f>IF(Loan_Not_Paid*Values_Entered,Monthly_Payment,0)</f>
        <v>0</v>
      </c>
      <c r="F35" s="57">
        <f>IF(Loan_Not_Paid*Values_Entered,Principal,0)</f>
        <v>0</v>
      </c>
      <c r="G35" s="57">
        <f>IF(Loan_Not_Paid*Values_Entered,Interest,0)</f>
        <v>0</v>
      </c>
      <c r="H35" s="57" t="str">
        <f>IF(Loan_Not_Paid*Values_Entered,Ending_Balance,"")</f>
        <v/>
      </c>
      <c r="I35" s="45"/>
    </row>
    <row r="36" spans="1:9" ht="14" customHeight="1">
      <c r="A36" s="43"/>
      <c r="B36" s="71" t="str">
        <f>IF(Loan_Not_Paid*Values_Entered,Payment_Number,"")</f>
        <v/>
      </c>
      <c r="C36" s="51" t="str">
        <f>IF(Loan_Not_Paid*Values_Entered,Payment_Date,"")</f>
        <v/>
      </c>
      <c r="D36" s="57">
        <f>IF(Loan_Not_Paid*Values_Entered,Beginning_Balance,0)</f>
        <v>0</v>
      </c>
      <c r="E36" s="57">
        <f>IF(Loan_Not_Paid*Values_Entered,Monthly_Payment,0)</f>
        <v>0</v>
      </c>
      <c r="F36" s="57">
        <f>IF(Loan_Not_Paid*Values_Entered,Principal,0)</f>
        <v>0</v>
      </c>
      <c r="G36" s="57">
        <f>IF(Loan_Not_Paid*Values_Entered,Interest,0)</f>
        <v>0</v>
      </c>
      <c r="H36" s="57" t="str">
        <f>IF(Loan_Not_Paid*Values_Entered,Ending_Balance,"")</f>
        <v/>
      </c>
      <c r="I36" s="45"/>
    </row>
    <row r="37" spans="1:9" ht="14" customHeight="1">
      <c r="A37" s="43"/>
      <c r="B37" s="71" t="str">
        <f>IF(Loan_Not_Paid*Values_Entered,Payment_Number,"")</f>
        <v/>
      </c>
      <c r="C37" s="51" t="str">
        <f>IF(Loan_Not_Paid*Values_Entered,Payment_Date,"")</f>
        <v/>
      </c>
      <c r="D37" s="57">
        <f>IF(Loan_Not_Paid*Values_Entered,Beginning_Balance,0)</f>
        <v>0</v>
      </c>
      <c r="E37" s="57">
        <f>IF(Loan_Not_Paid*Values_Entered,Monthly_Payment,0)</f>
        <v>0</v>
      </c>
      <c r="F37" s="57">
        <f>IF(Loan_Not_Paid*Values_Entered,Principal,0)</f>
        <v>0</v>
      </c>
      <c r="G37" s="57">
        <f>IF(Loan_Not_Paid*Values_Entered,Interest,0)</f>
        <v>0</v>
      </c>
      <c r="H37" s="57" t="str">
        <f>IF(Loan_Not_Paid*Values_Entered,Ending_Balance,"")</f>
        <v/>
      </c>
      <c r="I37" s="45"/>
    </row>
    <row r="38" spans="1:9" ht="14" customHeight="1">
      <c r="A38" s="43"/>
      <c r="B38" s="71" t="str">
        <f>IF(Loan_Not_Paid*Values_Entered,Payment_Number,"")</f>
        <v/>
      </c>
      <c r="C38" s="51" t="str">
        <f>IF(Loan_Not_Paid*Values_Entered,Payment_Date,"")</f>
        <v/>
      </c>
      <c r="D38" s="57">
        <f>IF(Loan_Not_Paid*Values_Entered,Beginning_Balance,0)</f>
        <v>0</v>
      </c>
      <c r="E38" s="57">
        <f>IF(Loan_Not_Paid*Values_Entered,Monthly_Payment,0)</f>
        <v>0</v>
      </c>
      <c r="F38" s="57">
        <f>IF(Loan_Not_Paid*Values_Entered,Principal,0)</f>
        <v>0</v>
      </c>
      <c r="G38" s="57">
        <f>IF(Loan_Not_Paid*Values_Entered,Interest,0)</f>
        <v>0</v>
      </c>
      <c r="H38" s="57" t="str">
        <f>IF(Loan_Not_Paid*Values_Entered,Ending_Balance,"")</f>
        <v/>
      </c>
      <c r="I38" s="45"/>
    </row>
    <row r="39" spans="1:9" ht="14" customHeight="1">
      <c r="A39" s="43"/>
      <c r="B39" s="71" t="str">
        <f>IF(Loan_Not_Paid*Values_Entered,Payment_Number,"")</f>
        <v/>
      </c>
      <c r="C39" s="51" t="str">
        <f>IF(Loan_Not_Paid*Values_Entered,Payment_Date,"")</f>
        <v/>
      </c>
      <c r="D39" s="57">
        <f>IF(Loan_Not_Paid*Values_Entered,Beginning_Balance,0)</f>
        <v>0</v>
      </c>
      <c r="E39" s="57">
        <f>IF(Loan_Not_Paid*Values_Entered,Monthly_Payment,0)</f>
        <v>0</v>
      </c>
      <c r="F39" s="57">
        <f>IF(Loan_Not_Paid*Values_Entered,Principal,0)</f>
        <v>0</v>
      </c>
      <c r="G39" s="57">
        <f>IF(Loan_Not_Paid*Values_Entered,Interest,0)</f>
        <v>0</v>
      </c>
      <c r="H39" s="57" t="str">
        <f>IF(Loan_Not_Paid*Values_Entered,Ending_Balance,"")</f>
        <v/>
      </c>
      <c r="I39" s="45"/>
    </row>
    <row r="40" spans="1:9" ht="14" customHeight="1">
      <c r="A40" s="43"/>
      <c r="B40" s="71" t="str">
        <f>IF(Loan_Not_Paid*Values_Entered,Payment_Number,"")</f>
        <v/>
      </c>
      <c r="C40" s="51" t="str">
        <f>IF(Loan_Not_Paid*Values_Entered,Payment_Date,"")</f>
        <v/>
      </c>
      <c r="D40" s="57">
        <f>IF(Loan_Not_Paid*Values_Entered,Beginning_Balance,0)</f>
        <v>0</v>
      </c>
      <c r="E40" s="57">
        <f>IF(Loan_Not_Paid*Values_Entered,Monthly_Payment,0)</f>
        <v>0</v>
      </c>
      <c r="F40" s="57">
        <f>IF(Loan_Not_Paid*Values_Entered,Principal,0)</f>
        <v>0</v>
      </c>
      <c r="G40" s="57">
        <f>IF(Loan_Not_Paid*Values_Entered,Interest,0)</f>
        <v>0</v>
      </c>
      <c r="H40" s="57" t="str">
        <f>IF(Loan_Not_Paid*Values_Entered,Ending_Balance,"")</f>
        <v/>
      </c>
      <c r="I40" s="45"/>
    </row>
    <row r="41" spans="1:9" ht="14" customHeight="1">
      <c r="A41" s="43"/>
      <c r="B41" s="71" t="str">
        <f>IF(Loan_Not_Paid*Values_Entered,Payment_Number,"")</f>
        <v/>
      </c>
      <c r="C41" s="51" t="str">
        <f>IF(Loan_Not_Paid*Values_Entered,Payment_Date,"")</f>
        <v/>
      </c>
      <c r="D41" s="57">
        <f>IF(Loan_Not_Paid*Values_Entered,Beginning_Balance,0)</f>
        <v>0</v>
      </c>
      <c r="E41" s="57">
        <f>IF(Loan_Not_Paid*Values_Entered,Monthly_Payment,0)</f>
        <v>0</v>
      </c>
      <c r="F41" s="57">
        <f>IF(Loan_Not_Paid*Values_Entered,Principal,0)</f>
        <v>0</v>
      </c>
      <c r="G41" s="57">
        <f>IF(Loan_Not_Paid*Values_Entered,Interest,0)</f>
        <v>0</v>
      </c>
      <c r="H41" s="57" t="str">
        <f>IF(Loan_Not_Paid*Values_Entered,Ending_Balance,"")</f>
        <v/>
      </c>
      <c r="I41" s="45"/>
    </row>
    <row r="42" spans="1:9" ht="14" customHeight="1">
      <c r="A42" s="43"/>
      <c r="B42" s="71" t="str">
        <f>IF(Loan_Not_Paid*Values_Entered,Payment_Number,"")</f>
        <v/>
      </c>
      <c r="C42" s="51" t="str">
        <f>IF(Loan_Not_Paid*Values_Entered,Payment_Date,"")</f>
        <v/>
      </c>
      <c r="D42" s="57">
        <f>IF(Loan_Not_Paid*Values_Entered,Beginning_Balance,0)</f>
        <v>0</v>
      </c>
      <c r="E42" s="57">
        <f>IF(Loan_Not_Paid*Values_Entered,Monthly_Payment,0)</f>
        <v>0</v>
      </c>
      <c r="F42" s="57">
        <f>IF(Loan_Not_Paid*Values_Entered,Principal,0)</f>
        <v>0</v>
      </c>
      <c r="G42" s="57">
        <f>IF(Loan_Not_Paid*Values_Entered,Interest,0)</f>
        <v>0</v>
      </c>
      <c r="H42" s="57" t="str">
        <f>IF(Loan_Not_Paid*Values_Entered,Ending_Balance,"")</f>
        <v/>
      </c>
      <c r="I42" s="45"/>
    </row>
    <row r="43" spans="1:9" ht="14" customHeight="1">
      <c r="A43" s="43"/>
      <c r="B43" s="71" t="str">
        <f>IF(Loan_Not_Paid*Values_Entered,Payment_Number,"")</f>
        <v/>
      </c>
      <c r="C43" s="51" t="str">
        <f>IF(Loan_Not_Paid*Values_Entered,Payment_Date,"")</f>
        <v/>
      </c>
      <c r="D43" s="57">
        <f>IF(Loan_Not_Paid*Values_Entered,Beginning_Balance,0)</f>
        <v>0</v>
      </c>
      <c r="E43" s="57">
        <f>IF(Loan_Not_Paid*Values_Entered,Monthly_Payment,0)</f>
        <v>0</v>
      </c>
      <c r="F43" s="57">
        <f>IF(Loan_Not_Paid*Values_Entered,Principal,0)</f>
        <v>0</v>
      </c>
      <c r="G43" s="57">
        <f>IF(Loan_Not_Paid*Values_Entered,Interest,0)</f>
        <v>0</v>
      </c>
      <c r="H43" s="57" t="str">
        <f>IF(Loan_Not_Paid*Values_Entered,Ending_Balance,"")</f>
        <v/>
      </c>
      <c r="I43" s="45"/>
    </row>
    <row r="44" spans="1:9" ht="14" customHeight="1">
      <c r="A44" s="43"/>
      <c r="B44" s="71" t="str">
        <f>IF(Loan_Not_Paid*Values_Entered,Payment_Number,"")</f>
        <v/>
      </c>
      <c r="C44" s="51" t="str">
        <f>IF(Loan_Not_Paid*Values_Entered,Payment_Date,"")</f>
        <v/>
      </c>
      <c r="D44" s="57">
        <f>IF(Loan_Not_Paid*Values_Entered,Beginning_Balance,0)</f>
        <v>0</v>
      </c>
      <c r="E44" s="57">
        <f>IF(Loan_Not_Paid*Values_Entered,Monthly_Payment,0)</f>
        <v>0</v>
      </c>
      <c r="F44" s="57">
        <f>IF(Loan_Not_Paid*Values_Entered,Principal,0)</f>
        <v>0</v>
      </c>
      <c r="G44" s="57">
        <f>IF(Loan_Not_Paid*Values_Entered,Interest,0)</f>
        <v>0</v>
      </c>
      <c r="H44" s="57" t="str">
        <f>IF(Loan_Not_Paid*Values_Entered,Ending_Balance,"")</f>
        <v/>
      </c>
      <c r="I44" s="45"/>
    </row>
    <row r="45" spans="1:9" ht="14" customHeight="1">
      <c r="A45" s="43"/>
      <c r="B45" s="71" t="str">
        <f>IF(Loan_Not_Paid*Values_Entered,Payment_Number,"")</f>
        <v/>
      </c>
      <c r="C45" s="51" t="str">
        <f>IF(Loan_Not_Paid*Values_Entered,Payment_Date,"")</f>
        <v/>
      </c>
      <c r="D45" s="57">
        <f>IF(Loan_Not_Paid*Values_Entered,Beginning_Balance,0)</f>
        <v>0</v>
      </c>
      <c r="E45" s="57">
        <f>IF(Loan_Not_Paid*Values_Entered,Monthly_Payment,0)</f>
        <v>0</v>
      </c>
      <c r="F45" s="57">
        <f>IF(Loan_Not_Paid*Values_Entered,Principal,0)</f>
        <v>0</v>
      </c>
      <c r="G45" s="57">
        <f>IF(Loan_Not_Paid*Values_Entered,Interest,0)</f>
        <v>0</v>
      </c>
      <c r="H45" s="57" t="str">
        <f>IF(Loan_Not_Paid*Values_Entered,Ending_Balance,"")</f>
        <v/>
      </c>
      <c r="I45" s="45"/>
    </row>
    <row r="46" spans="1:9" ht="14" customHeight="1">
      <c r="A46" s="43"/>
      <c r="B46" s="71" t="str">
        <f>IF(Loan_Not_Paid*Values_Entered,Payment_Number,"")</f>
        <v/>
      </c>
      <c r="C46" s="51" t="str">
        <f>IF(Loan_Not_Paid*Values_Entered,Payment_Date,"")</f>
        <v/>
      </c>
      <c r="D46" s="57">
        <f>IF(Loan_Not_Paid*Values_Entered,Beginning_Balance,0)</f>
        <v>0</v>
      </c>
      <c r="E46" s="57">
        <f>IF(Loan_Not_Paid*Values_Entered,Monthly_Payment,0)</f>
        <v>0</v>
      </c>
      <c r="F46" s="57">
        <f>IF(Loan_Not_Paid*Values_Entered,Principal,0)</f>
        <v>0</v>
      </c>
      <c r="G46" s="57">
        <f>IF(Loan_Not_Paid*Values_Entered,Interest,0)</f>
        <v>0</v>
      </c>
      <c r="H46" s="57" t="str">
        <f>IF(Loan_Not_Paid*Values_Entered,Ending_Balance,"")</f>
        <v/>
      </c>
      <c r="I46" s="45"/>
    </row>
    <row r="47" spans="1:9" ht="14" customHeight="1">
      <c r="A47" s="43"/>
      <c r="B47" s="71" t="str">
        <f>IF(Loan_Not_Paid*Values_Entered,Payment_Number,"")</f>
        <v/>
      </c>
      <c r="C47" s="51" t="str">
        <f>IF(Loan_Not_Paid*Values_Entered,Payment_Date,"")</f>
        <v/>
      </c>
      <c r="D47" s="57">
        <f>IF(Loan_Not_Paid*Values_Entered,Beginning_Balance,0)</f>
        <v>0</v>
      </c>
      <c r="E47" s="57">
        <f>IF(Loan_Not_Paid*Values_Entered,Monthly_Payment,0)</f>
        <v>0</v>
      </c>
      <c r="F47" s="57">
        <f>IF(Loan_Not_Paid*Values_Entered,Principal,0)</f>
        <v>0</v>
      </c>
      <c r="G47" s="57">
        <f>IF(Loan_Not_Paid*Values_Entered,Interest,0)</f>
        <v>0</v>
      </c>
      <c r="H47" s="57" t="str">
        <f>IF(Loan_Not_Paid*Values_Entered,Ending_Balance,"")</f>
        <v/>
      </c>
      <c r="I47" s="45"/>
    </row>
    <row r="48" spans="1:9" ht="14" customHeight="1">
      <c r="A48" s="43"/>
      <c r="B48" s="71" t="str">
        <f>IF(Loan_Not_Paid*Values_Entered,Payment_Number,"")</f>
        <v/>
      </c>
      <c r="C48" s="51" t="str">
        <f>IF(Loan_Not_Paid*Values_Entered,Payment_Date,"")</f>
        <v/>
      </c>
      <c r="D48" s="57">
        <f>IF(Loan_Not_Paid*Values_Entered,Beginning_Balance,0)</f>
        <v>0</v>
      </c>
      <c r="E48" s="57">
        <f>IF(Loan_Not_Paid*Values_Entered,Monthly_Payment,0)</f>
        <v>0</v>
      </c>
      <c r="F48" s="57">
        <f>IF(Loan_Not_Paid*Values_Entered,Principal,0)</f>
        <v>0</v>
      </c>
      <c r="G48" s="57">
        <f>IF(Loan_Not_Paid*Values_Entered,Interest,0)</f>
        <v>0</v>
      </c>
      <c r="H48" s="57" t="str">
        <f>IF(Loan_Not_Paid*Values_Entered,Ending_Balance,"")</f>
        <v/>
      </c>
      <c r="I48" s="45"/>
    </row>
    <row r="49" spans="1:9" ht="14" customHeight="1">
      <c r="A49" s="43"/>
      <c r="B49" s="71" t="str">
        <f>IF(Loan_Not_Paid*Values_Entered,Payment_Number,"")</f>
        <v/>
      </c>
      <c r="C49" s="51" t="str">
        <f>IF(Loan_Not_Paid*Values_Entered,Payment_Date,"")</f>
        <v/>
      </c>
      <c r="D49" s="57">
        <f>IF(Loan_Not_Paid*Values_Entered,Beginning_Balance,0)</f>
        <v>0</v>
      </c>
      <c r="E49" s="57">
        <f>IF(Loan_Not_Paid*Values_Entered,Monthly_Payment,0)</f>
        <v>0</v>
      </c>
      <c r="F49" s="57">
        <f>IF(Loan_Not_Paid*Values_Entered,Principal,0)</f>
        <v>0</v>
      </c>
      <c r="G49" s="57">
        <f>IF(Loan_Not_Paid*Values_Entered,Interest,0)</f>
        <v>0</v>
      </c>
      <c r="H49" s="57" t="str">
        <f>IF(Loan_Not_Paid*Values_Entered,Ending_Balance,"")</f>
        <v/>
      </c>
      <c r="I49" s="45"/>
    </row>
    <row r="50" spans="1:9" ht="14" customHeight="1">
      <c r="A50" s="43"/>
      <c r="B50" s="71" t="str">
        <f>IF(Loan_Not_Paid*Values_Entered,Payment_Number,"")</f>
        <v/>
      </c>
      <c r="C50" s="51" t="str">
        <f>IF(Loan_Not_Paid*Values_Entered,Payment_Date,"")</f>
        <v/>
      </c>
      <c r="D50" s="57">
        <f>IF(Loan_Not_Paid*Values_Entered,Beginning_Balance,0)</f>
        <v>0</v>
      </c>
      <c r="E50" s="57">
        <f>IF(Loan_Not_Paid*Values_Entered,Monthly_Payment,0)</f>
        <v>0</v>
      </c>
      <c r="F50" s="57">
        <f>IF(Loan_Not_Paid*Values_Entered,Principal,0)</f>
        <v>0</v>
      </c>
      <c r="G50" s="57">
        <f>IF(Loan_Not_Paid*Values_Entered,Interest,0)</f>
        <v>0</v>
      </c>
      <c r="H50" s="57" t="str">
        <f>IF(Loan_Not_Paid*Values_Entered,Ending_Balance,"")</f>
        <v/>
      </c>
      <c r="I50" s="45"/>
    </row>
    <row r="51" spans="1:9" ht="14" customHeight="1">
      <c r="A51" s="43"/>
      <c r="B51" s="71" t="str">
        <f>IF(Loan_Not_Paid*Values_Entered,Payment_Number,"")</f>
        <v/>
      </c>
      <c r="C51" s="51" t="str">
        <f>IF(Loan_Not_Paid*Values_Entered,Payment_Date,"")</f>
        <v/>
      </c>
      <c r="D51" s="57">
        <f>IF(Loan_Not_Paid*Values_Entered,Beginning_Balance,0)</f>
        <v>0</v>
      </c>
      <c r="E51" s="57">
        <f>IF(Loan_Not_Paid*Values_Entered,Monthly_Payment,0)</f>
        <v>0</v>
      </c>
      <c r="F51" s="57">
        <f>IF(Loan_Not_Paid*Values_Entered,Principal,0)</f>
        <v>0</v>
      </c>
      <c r="G51" s="57">
        <f>IF(Loan_Not_Paid*Values_Entered,Interest,0)</f>
        <v>0</v>
      </c>
      <c r="H51" s="57" t="str">
        <f>IF(Loan_Not_Paid*Values_Entered,Ending_Balance,"")</f>
        <v/>
      </c>
      <c r="I51" s="45"/>
    </row>
    <row r="52" spans="1:9" ht="14" customHeight="1">
      <c r="A52" s="43"/>
      <c r="B52" s="71" t="str">
        <f>IF(Loan_Not_Paid*Values_Entered,Payment_Number,"")</f>
        <v/>
      </c>
      <c r="C52" s="51" t="str">
        <f>IF(Loan_Not_Paid*Values_Entered,Payment_Date,"")</f>
        <v/>
      </c>
      <c r="D52" s="57">
        <f>IF(Loan_Not_Paid*Values_Entered,Beginning_Balance,0)</f>
        <v>0</v>
      </c>
      <c r="E52" s="57">
        <f>IF(Loan_Not_Paid*Values_Entered,Monthly_Payment,0)</f>
        <v>0</v>
      </c>
      <c r="F52" s="57">
        <f>IF(Loan_Not_Paid*Values_Entered,Principal,0)</f>
        <v>0</v>
      </c>
      <c r="G52" s="57">
        <f>IF(Loan_Not_Paid*Values_Entered,Interest,0)</f>
        <v>0</v>
      </c>
      <c r="H52" s="57" t="str">
        <f>IF(Loan_Not_Paid*Values_Entered,Ending_Balance,"")</f>
        <v/>
      </c>
      <c r="I52" s="45"/>
    </row>
    <row r="53" spans="1:9" ht="14" customHeight="1">
      <c r="A53" s="43"/>
      <c r="B53" s="71" t="str">
        <f>IF(Loan_Not_Paid*Values_Entered,Payment_Number,"")</f>
        <v/>
      </c>
      <c r="C53" s="51" t="str">
        <f>IF(Loan_Not_Paid*Values_Entered,Payment_Date,"")</f>
        <v/>
      </c>
      <c r="D53" s="57">
        <f>IF(Loan_Not_Paid*Values_Entered,Beginning_Balance,0)</f>
        <v>0</v>
      </c>
      <c r="E53" s="57">
        <f>IF(Loan_Not_Paid*Values_Entered,Monthly_Payment,0)</f>
        <v>0</v>
      </c>
      <c r="F53" s="57">
        <f>IF(Loan_Not_Paid*Values_Entered,Principal,0)</f>
        <v>0</v>
      </c>
      <c r="G53" s="57">
        <f>IF(Loan_Not_Paid*Values_Entered,Interest,0)</f>
        <v>0</v>
      </c>
      <c r="H53" s="57" t="str">
        <f>IF(Loan_Not_Paid*Values_Entered,Ending_Balance,"")</f>
        <v/>
      </c>
      <c r="I53" s="45"/>
    </row>
    <row r="54" spans="1:9" ht="14" customHeight="1">
      <c r="A54" s="43"/>
      <c r="B54" s="71" t="str">
        <f>IF(Loan_Not_Paid*Values_Entered,Payment_Number,"")</f>
        <v/>
      </c>
      <c r="C54" s="51" t="str">
        <f>IF(Loan_Not_Paid*Values_Entered,Payment_Date,"")</f>
        <v/>
      </c>
      <c r="D54" s="57">
        <f>IF(Loan_Not_Paid*Values_Entered,Beginning_Balance,0)</f>
        <v>0</v>
      </c>
      <c r="E54" s="57">
        <f>IF(Loan_Not_Paid*Values_Entered,Monthly_Payment,0)</f>
        <v>0</v>
      </c>
      <c r="F54" s="57">
        <f>IF(Loan_Not_Paid*Values_Entered,Principal,0)</f>
        <v>0</v>
      </c>
      <c r="G54" s="57">
        <f>IF(Loan_Not_Paid*Values_Entered,Interest,0)</f>
        <v>0</v>
      </c>
      <c r="H54" s="57" t="str">
        <f>IF(Loan_Not_Paid*Values_Entered,Ending_Balance,"")</f>
        <v/>
      </c>
      <c r="I54" s="45"/>
    </row>
    <row r="55" spans="1:9" ht="14" customHeight="1">
      <c r="A55" s="43"/>
      <c r="B55" s="71" t="str">
        <f>IF(Loan_Not_Paid*Values_Entered,Payment_Number,"")</f>
        <v/>
      </c>
      <c r="C55" s="51" t="str">
        <f>IF(Loan_Not_Paid*Values_Entered,Payment_Date,"")</f>
        <v/>
      </c>
      <c r="D55" s="57">
        <f>IF(Loan_Not_Paid*Values_Entered,Beginning_Balance,0)</f>
        <v>0</v>
      </c>
      <c r="E55" s="57">
        <f>IF(Loan_Not_Paid*Values_Entered,Monthly_Payment,0)</f>
        <v>0</v>
      </c>
      <c r="F55" s="57">
        <f>IF(Loan_Not_Paid*Values_Entered,Principal,0)</f>
        <v>0</v>
      </c>
      <c r="G55" s="57">
        <f>IF(Loan_Not_Paid*Values_Entered,Interest,0)</f>
        <v>0</v>
      </c>
      <c r="H55" s="57" t="str">
        <f>IF(Loan_Not_Paid*Values_Entered,Ending_Balance,"")</f>
        <v/>
      </c>
      <c r="I55" s="45"/>
    </row>
    <row r="56" spans="1:9" ht="14" customHeight="1">
      <c r="A56" s="43"/>
      <c r="B56" s="71" t="str">
        <f>IF(Loan_Not_Paid*Values_Entered,Payment_Number,"")</f>
        <v/>
      </c>
      <c r="C56" s="51" t="str">
        <f>IF(Loan_Not_Paid*Values_Entered,Payment_Date,"")</f>
        <v/>
      </c>
      <c r="D56" s="57">
        <f>IF(Loan_Not_Paid*Values_Entered,Beginning_Balance,0)</f>
        <v>0</v>
      </c>
      <c r="E56" s="57">
        <f>IF(Loan_Not_Paid*Values_Entered,Monthly_Payment,0)</f>
        <v>0</v>
      </c>
      <c r="F56" s="57">
        <f>IF(Loan_Not_Paid*Values_Entered,Principal,0)</f>
        <v>0</v>
      </c>
      <c r="G56" s="57">
        <f>IF(Loan_Not_Paid*Values_Entered,Interest,0)</f>
        <v>0</v>
      </c>
      <c r="H56" s="57" t="str">
        <f>IF(Loan_Not_Paid*Values_Entered,Ending_Balance,"")</f>
        <v/>
      </c>
      <c r="I56" s="45"/>
    </row>
    <row r="57" spans="1:9" ht="14" customHeight="1">
      <c r="A57" s="43"/>
      <c r="B57" s="71" t="str">
        <f>IF(Loan_Not_Paid*Values_Entered,Payment_Number,"")</f>
        <v/>
      </c>
      <c r="C57" s="51" t="str">
        <f>IF(Loan_Not_Paid*Values_Entered,Payment_Date,"")</f>
        <v/>
      </c>
      <c r="D57" s="57">
        <f>IF(Loan_Not_Paid*Values_Entered,Beginning_Balance,0)</f>
        <v>0</v>
      </c>
      <c r="E57" s="57">
        <f>IF(Loan_Not_Paid*Values_Entered,Monthly_Payment,0)</f>
        <v>0</v>
      </c>
      <c r="F57" s="57">
        <f>IF(Loan_Not_Paid*Values_Entered,Principal,0)</f>
        <v>0</v>
      </c>
      <c r="G57" s="57">
        <f>IF(Loan_Not_Paid*Values_Entered,Interest,0)</f>
        <v>0</v>
      </c>
      <c r="H57" s="57" t="str">
        <f>IF(Loan_Not_Paid*Values_Entered,Ending_Balance,"")</f>
        <v/>
      </c>
      <c r="I57" s="45"/>
    </row>
    <row r="58" spans="1:9" ht="14" customHeight="1">
      <c r="A58" s="43"/>
      <c r="B58" s="71" t="str">
        <f>IF(Loan_Not_Paid*Values_Entered,Payment_Number,"")</f>
        <v/>
      </c>
      <c r="C58" s="51" t="str">
        <f>IF(Loan_Not_Paid*Values_Entered,Payment_Date,"")</f>
        <v/>
      </c>
      <c r="D58" s="57">
        <f>IF(Loan_Not_Paid*Values_Entered,Beginning_Balance,0)</f>
        <v>0</v>
      </c>
      <c r="E58" s="57">
        <f>IF(Loan_Not_Paid*Values_Entered,Monthly_Payment,0)</f>
        <v>0</v>
      </c>
      <c r="F58" s="57">
        <f>IF(Loan_Not_Paid*Values_Entered,Principal,0)</f>
        <v>0</v>
      </c>
      <c r="G58" s="57">
        <f>IF(Loan_Not_Paid*Values_Entered,Interest,0)</f>
        <v>0</v>
      </c>
      <c r="H58" s="57" t="str">
        <f>IF(Loan_Not_Paid*Values_Entered,Ending_Balance,"")</f>
        <v/>
      </c>
      <c r="I58" s="45"/>
    </row>
    <row r="59" spans="1:9" ht="14" customHeight="1">
      <c r="A59" s="43"/>
      <c r="B59" s="71" t="str">
        <f>IF(Loan_Not_Paid*Values_Entered,Payment_Number,"")</f>
        <v/>
      </c>
      <c r="C59" s="51" t="str">
        <f>IF(Loan_Not_Paid*Values_Entered,Payment_Date,"")</f>
        <v/>
      </c>
      <c r="D59" s="57">
        <f>IF(Loan_Not_Paid*Values_Entered,Beginning_Balance,0)</f>
        <v>0</v>
      </c>
      <c r="E59" s="57">
        <f>IF(Loan_Not_Paid*Values_Entered,Monthly_Payment,0)</f>
        <v>0</v>
      </c>
      <c r="F59" s="57">
        <f>IF(Loan_Not_Paid*Values_Entered,Principal,0)</f>
        <v>0</v>
      </c>
      <c r="G59" s="57">
        <f>IF(Loan_Not_Paid*Values_Entered,Interest,0)</f>
        <v>0</v>
      </c>
      <c r="H59" s="57" t="str">
        <f>IF(Loan_Not_Paid*Values_Entered,Ending_Balance,"")</f>
        <v/>
      </c>
      <c r="I59" s="45"/>
    </row>
    <row r="60" spans="1:9" ht="14" customHeight="1">
      <c r="A60" s="43"/>
      <c r="B60" s="71" t="str">
        <f>IF(Loan_Not_Paid*Values_Entered,Payment_Number,"")</f>
        <v/>
      </c>
      <c r="C60" s="51" t="str">
        <f>IF(Loan_Not_Paid*Values_Entered,Payment_Date,"")</f>
        <v/>
      </c>
      <c r="D60" s="57">
        <f>IF(Loan_Not_Paid*Values_Entered,Beginning_Balance,0)</f>
        <v>0</v>
      </c>
      <c r="E60" s="57">
        <f>IF(Loan_Not_Paid*Values_Entered,Monthly_Payment,0)</f>
        <v>0</v>
      </c>
      <c r="F60" s="57">
        <f>IF(Loan_Not_Paid*Values_Entered,Principal,0)</f>
        <v>0</v>
      </c>
      <c r="G60" s="57">
        <f>IF(Loan_Not_Paid*Values_Entered,Interest,0)</f>
        <v>0</v>
      </c>
      <c r="H60" s="57" t="str">
        <f>IF(Loan_Not_Paid*Values_Entered,Ending_Balance,"")</f>
        <v/>
      </c>
      <c r="I60" s="45"/>
    </row>
    <row r="61" spans="1:9" ht="14" customHeight="1">
      <c r="A61" s="43"/>
      <c r="B61" s="71" t="str">
        <f>IF(Loan_Not_Paid*Values_Entered,Payment_Number,"")</f>
        <v/>
      </c>
      <c r="C61" s="51" t="str">
        <f>IF(Loan_Not_Paid*Values_Entered,Payment_Date,"")</f>
        <v/>
      </c>
      <c r="D61" s="57">
        <f>IF(Loan_Not_Paid*Values_Entered,Beginning_Balance,0)</f>
        <v>0</v>
      </c>
      <c r="E61" s="57">
        <f>IF(Loan_Not_Paid*Values_Entered,Monthly_Payment,0)</f>
        <v>0</v>
      </c>
      <c r="F61" s="57">
        <f>IF(Loan_Not_Paid*Values_Entered,Principal,0)</f>
        <v>0</v>
      </c>
      <c r="G61" s="57">
        <f>IF(Loan_Not_Paid*Values_Entered,Interest,0)</f>
        <v>0</v>
      </c>
      <c r="H61" s="57" t="str">
        <f>IF(Loan_Not_Paid*Values_Entered,Ending_Balance,"")</f>
        <v/>
      </c>
      <c r="I61" s="45"/>
    </row>
    <row r="62" spans="1:9" ht="14" customHeight="1">
      <c r="A62" s="43"/>
      <c r="B62" s="71" t="str">
        <f>IF(Loan_Not_Paid*Values_Entered,Payment_Number,"")</f>
        <v/>
      </c>
      <c r="C62" s="51" t="str">
        <f>IF(Loan_Not_Paid*Values_Entered,Payment_Date,"")</f>
        <v/>
      </c>
      <c r="D62" s="57">
        <f>IF(Loan_Not_Paid*Values_Entered,Beginning_Balance,0)</f>
        <v>0</v>
      </c>
      <c r="E62" s="57">
        <f>IF(Loan_Not_Paid*Values_Entered,Monthly_Payment,0)</f>
        <v>0</v>
      </c>
      <c r="F62" s="57">
        <f>IF(Loan_Not_Paid*Values_Entered,Principal,0)</f>
        <v>0</v>
      </c>
      <c r="G62" s="57">
        <f>IF(Loan_Not_Paid*Values_Entered,Interest,0)</f>
        <v>0</v>
      </c>
      <c r="H62" s="57" t="str">
        <f>IF(Loan_Not_Paid*Values_Entered,Ending_Balance,"")</f>
        <v/>
      </c>
      <c r="I62" s="45"/>
    </row>
    <row r="63" spans="1:9" ht="14" customHeight="1">
      <c r="A63" s="43"/>
      <c r="B63" s="71" t="str">
        <f>IF(Loan_Not_Paid*Values_Entered,Payment_Number,"")</f>
        <v/>
      </c>
      <c r="C63" s="51" t="str">
        <f>IF(Loan_Not_Paid*Values_Entered,Payment_Date,"")</f>
        <v/>
      </c>
      <c r="D63" s="57">
        <f>IF(Loan_Not_Paid*Values_Entered,Beginning_Balance,0)</f>
        <v>0</v>
      </c>
      <c r="E63" s="57">
        <f>IF(Loan_Not_Paid*Values_Entered,Monthly_Payment,0)</f>
        <v>0</v>
      </c>
      <c r="F63" s="57">
        <f>IF(Loan_Not_Paid*Values_Entered,Principal,0)</f>
        <v>0</v>
      </c>
      <c r="G63" s="57">
        <f>IF(Loan_Not_Paid*Values_Entered,Interest,0)</f>
        <v>0</v>
      </c>
      <c r="H63" s="57" t="str">
        <f>IF(Loan_Not_Paid*Values_Entered,Ending_Balance,"")</f>
        <v/>
      </c>
      <c r="I63" s="45"/>
    </row>
    <row r="64" spans="1:9" ht="14" customHeight="1">
      <c r="A64" s="43"/>
      <c r="B64" s="71" t="str">
        <f>IF(Loan_Not_Paid*Values_Entered,Payment_Number,"")</f>
        <v/>
      </c>
      <c r="C64" s="51" t="str">
        <f>IF(Loan_Not_Paid*Values_Entered,Payment_Date,"")</f>
        <v/>
      </c>
      <c r="D64" s="57">
        <f>IF(Loan_Not_Paid*Values_Entered,Beginning_Balance,0)</f>
        <v>0</v>
      </c>
      <c r="E64" s="57">
        <f>IF(Loan_Not_Paid*Values_Entered,Monthly_Payment,0)</f>
        <v>0</v>
      </c>
      <c r="F64" s="57">
        <f>IF(Loan_Not_Paid*Values_Entered,Principal,0)</f>
        <v>0</v>
      </c>
      <c r="G64" s="57">
        <f>IF(Loan_Not_Paid*Values_Entered,Interest,0)</f>
        <v>0</v>
      </c>
      <c r="H64" s="57" t="str">
        <f>IF(Loan_Not_Paid*Values_Entered,Ending_Balance,"")</f>
        <v/>
      </c>
      <c r="I64" s="45"/>
    </row>
    <row r="65" spans="1:9" ht="14" customHeight="1">
      <c r="A65" s="43"/>
      <c r="B65" s="71" t="str">
        <f>IF(Loan_Not_Paid*Values_Entered,Payment_Number,"")</f>
        <v/>
      </c>
      <c r="C65" s="51" t="str">
        <f>IF(Loan_Not_Paid*Values_Entered,Payment_Date,"")</f>
        <v/>
      </c>
      <c r="D65" s="57">
        <f>IF(Loan_Not_Paid*Values_Entered,Beginning_Balance,0)</f>
        <v>0</v>
      </c>
      <c r="E65" s="57">
        <f>IF(Loan_Not_Paid*Values_Entered,Monthly_Payment,0)</f>
        <v>0</v>
      </c>
      <c r="F65" s="57">
        <f>IF(Loan_Not_Paid*Values_Entered,Principal,0)</f>
        <v>0</v>
      </c>
      <c r="G65" s="57">
        <f>IF(Loan_Not_Paid*Values_Entered,Interest,0)</f>
        <v>0</v>
      </c>
      <c r="H65" s="57" t="str">
        <f>IF(Loan_Not_Paid*Values_Entered,Ending_Balance,"")</f>
        <v/>
      </c>
      <c r="I65" s="45"/>
    </row>
    <row r="66" spans="1:9" ht="14" customHeight="1">
      <c r="A66" s="43"/>
      <c r="B66" s="71" t="str">
        <f>IF(Loan_Not_Paid*Values_Entered,Payment_Number,"")</f>
        <v/>
      </c>
      <c r="C66" s="51" t="str">
        <f>IF(Loan_Not_Paid*Values_Entered,Payment_Date,"")</f>
        <v/>
      </c>
      <c r="D66" s="57">
        <f>IF(Loan_Not_Paid*Values_Entered,Beginning_Balance,0)</f>
        <v>0</v>
      </c>
      <c r="E66" s="57">
        <f>IF(Loan_Not_Paid*Values_Entered,Monthly_Payment,0)</f>
        <v>0</v>
      </c>
      <c r="F66" s="57">
        <f>IF(Loan_Not_Paid*Values_Entered,Principal,0)</f>
        <v>0</v>
      </c>
      <c r="G66" s="57">
        <f>IF(Loan_Not_Paid*Values_Entered,Interest,0)</f>
        <v>0</v>
      </c>
      <c r="H66" s="57" t="str">
        <f>IF(Loan_Not_Paid*Values_Entered,Ending_Balance,"")</f>
        <v/>
      </c>
      <c r="I66" s="45"/>
    </row>
    <row r="67" spans="1:9" ht="14" customHeight="1">
      <c r="A67" s="43"/>
      <c r="B67" s="71" t="str">
        <f>IF(Loan_Not_Paid*Values_Entered,Payment_Number,"")</f>
        <v/>
      </c>
      <c r="C67" s="51" t="str">
        <f>IF(Loan_Not_Paid*Values_Entered,Payment_Date,"")</f>
        <v/>
      </c>
      <c r="D67" s="57">
        <f>IF(Loan_Not_Paid*Values_Entered,Beginning_Balance,0)</f>
        <v>0</v>
      </c>
      <c r="E67" s="57">
        <f>IF(Loan_Not_Paid*Values_Entered,Monthly_Payment,0)</f>
        <v>0</v>
      </c>
      <c r="F67" s="57">
        <f>IF(Loan_Not_Paid*Values_Entered,Principal,0)</f>
        <v>0</v>
      </c>
      <c r="G67" s="57">
        <f>IF(Loan_Not_Paid*Values_Entered,Interest,0)</f>
        <v>0</v>
      </c>
      <c r="H67" s="57" t="str">
        <f>IF(Loan_Not_Paid*Values_Entered,Ending_Balance,"")</f>
        <v/>
      </c>
      <c r="I67" s="45"/>
    </row>
    <row r="68" spans="1:9" ht="14" customHeight="1">
      <c r="A68" s="43"/>
      <c r="B68" s="71" t="str">
        <f>IF(Loan_Not_Paid*Values_Entered,Payment_Number,"")</f>
        <v/>
      </c>
      <c r="C68" s="51" t="str">
        <f>IF(Loan_Not_Paid*Values_Entered,Payment_Date,"")</f>
        <v/>
      </c>
      <c r="D68" s="57">
        <f>IF(Loan_Not_Paid*Values_Entered,Beginning_Balance,0)</f>
        <v>0</v>
      </c>
      <c r="E68" s="57">
        <f>IF(Loan_Not_Paid*Values_Entered,Monthly_Payment,0)</f>
        <v>0</v>
      </c>
      <c r="F68" s="57">
        <f>IF(Loan_Not_Paid*Values_Entered,Principal,0)</f>
        <v>0</v>
      </c>
      <c r="G68" s="57">
        <f>IF(Loan_Not_Paid*Values_Entered,Interest,0)</f>
        <v>0</v>
      </c>
      <c r="H68" s="57" t="str">
        <f>IF(Loan_Not_Paid*Values_Entered,Ending_Balance,"")</f>
        <v/>
      </c>
      <c r="I68" s="45"/>
    </row>
    <row r="69" spans="1:9" ht="14" customHeight="1">
      <c r="A69" s="43"/>
      <c r="B69" s="71" t="str">
        <f>IF(Loan_Not_Paid*Values_Entered,Payment_Number,"")</f>
        <v/>
      </c>
      <c r="C69" s="51" t="str">
        <f>IF(Loan_Not_Paid*Values_Entered,Payment_Date,"")</f>
        <v/>
      </c>
      <c r="D69" s="57">
        <f>IF(Loan_Not_Paid*Values_Entered,Beginning_Balance,0)</f>
        <v>0</v>
      </c>
      <c r="E69" s="57">
        <f>IF(Loan_Not_Paid*Values_Entered,Monthly_Payment,0)</f>
        <v>0</v>
      </c>
      <c r="F69" s="57">
        <f>IF(Loan_Not_Paid*Values_Entered,Principal,0)</f>
        <v>0</v>
      </c>
      <c r="G69" s="57">
        <f>IF(Loan_Not_Paid*Values_Entered,Interest,0)</f>
        <v>0</v>
      </c>
      <c r="H69" s="57" t="str">
        <f>IF(Loan_Not_Paid*Values_Entered,Ending_Balance,"")</f>
        <v/>
      </c>
      <c r="I69" s="45"/>
    </row>
    <row r="70" spans="1:9" ht="14" customHeight="1">
      <c r="A70" s="43"/>
      <c r="B70" s="71" t="str">
        <f>IF(Loan_Not_Paid*Values_Entered,Payment_Number,"")</f>
        <v/>
      </c>
      <c r="C70" s="51" t="str">
        <f>IF(Loan_Not_Paid*Values_Entered,Payment_Date,"")</f>
        <v/>
      </c>
      <c r="D70" s="57">
        <f>IF(Loan_Not_Paid*Values_Entered,Beginning_Balance,0)</f>
        <v>0</v>
      </c>
      <c r="E70" s="57">
        <f>IF(Loan_Not_Paid*Values_Entered,Monthly_Payment,0)</f>
        <v>0</v>
      </c>
      <c r="F70" s="57">
        <f>IF(Loan_Not_Paid*Values_Entered,Principal,0)</f>
        <v>0</v>
      </c>
      <c r="G70" s="57">
        <f>IF(Loan_Not_Paid*Values_Entered,Interest,0)</f>
        <v>0</v>
      </c>
      <c r="H70" s="57" t="str">
        <f>IF(Loan_Not_Paid*Values_Entered,Ending_Balance,"")</f>
        <v/>
      </c>
      <c r="I70" s="45"/>
    </row>
    <row r="71" spans="1:9" ht="14" customHeight="1">
      <c r="A71" s="43"/>
      <c r="B71" s="71" t="str">
        <f>IF(Loan_Not_Paid*Values_Entered,Payment_Number,"")</f>
        <v/>
      </c>
      <c r="C71" s="51" t="str">
        <f>IF(Loan_Not_Paid*Values_Entered,Payment_Date,"")</f>
        <v/>
      </c>
      <c r="D71" s="57">
        <f>IF(Loan_Not_Paid*Values_Entered,Beginning_Balance,0)</f>
        <v>0</v>
      </c>
      <c r="E71" s="57">
        <f>IF(Loan_Not_Paid*Values_Entered,Monthly_Payment,0)</f>
        <v>0</v>
      </c>
      <c r="F71" s="57">
        <f>IF(Loan_Not_Paid*Values_Entered,Principal,0)</f>
        <v>0</v>
      </c>
      <c r="G71" s="57">
        <f>IF(Loan_Not_Paid*Values_Entered,Interest,0)</f>
        <v>0</v>
      </c>
      <c r="H71" s="57" t="str">
        <f>IF(Loan_Not_Paid*Values_Entered,Ending_Balance,"")</f>
        <v/>
      </c>
      <c r="I71" s="45"/>
    </row>
    <row r="72" spans="1:9" ht="14" customHeight="1">
      <c r="A72" s="43"/>
      <c r="B72" s="71" t="str">
        <f>IF(Loan_Not_Paid*Values_Entered,Payment_Number,"")</f>
        <v/>
      </c>
      <c r="C72" s="51" t="str">
        <f>IF(Loan_Not_Paid*Values_Entered,Payment_Date,"")</f>
        <v/>
      </c>
      <c r="D72" s="57">
        <f>IF(Loan_Not_Paid*Values_Entered,Beginning_Balance,0)</f>
        <v>0</v>
      </c>
      <c r="E72" s="57">
        <f>IF(Loan_Not_Paid*Values_Entered,Monthly_Payment,0)</f>
        <v>0</v>
      </c>
      <c r="F72" s="57">
        <f>IF(Loan_Not_Paid*Values_Entered,Principal,0)</f>
        <v>0</v>
      </c>
      <c r="G72" s="57">
        <f>IF(Loan_Not_Paid*Values_Entered,Interest,0)</f>
        <v>0</v>
      </c>
      <c r="H72" s="57" t="str">
        <f>IF(Loan_Not_Paid*Values_Entered,Ending_Balance,"")</f>
        <v/>
      </c>
      <c r="I72" s="45"/>
    </row>
    <row r="73" spans="1:9" ht="14" customHeight="1">
      <c r="A73" s="43"/>
      <c r="B73" s="71" t="str">
        <f>IF(Loan_Not_Paid*Values_Entered,Payment_Number,"")</f>
        <v/>
      </c>
      <c r="C73" s="51" t="str">
        <f>IF(Loan_Not_Paid*Values_Entered,Payment_Date,"")</f>
        <v/>
      </c>
      <c r="D73" s="57">
        <f>IF(Loan_Not_Paid*Values_Entered,Beginning_Balance,0)</f>
        <v>0</v>
      </c>
      <c r="E73" s="57">
        <f>IF(Loan_Not_Paid*Values_Entered,Monthly_Payment,0)</f>
        <v>0</v>
      </c>
      <c r="F73" s="57">
        <f>IF(Loan_Not_Paid*Values_Entered,Principal,0)</f>
        <v>0</v>
      </c>
      <c r="G73" s="57">
        <f>IF(Loan_Not_Paid*Values_Entered,Interest,0)</f>
        <v>0</v>
      </c>
      <c r="H73" s="57" t="str">
        <f>IF(Loan_Not_Paid*Values_Entered,Ending_Balance,"")</f>
        <v/>
      </c>
      <c r="I73" s="45"/>
    </row>
    <row r="74" spans="1:9" ht="14" customHeight="1">
      <c r="A74" s="43"/>
      <c r="B74" s="71" t="str">
        <f>IF(Loan_Not_Paid*Values_Entered,Payment_Number,"")</f>
        <v/>
      </c>
      <c r="C74" s="51" t="str">
        <f>IF(Loan_Not_Paid*Values_Entered,Payment_Date,"")</f>
        <v/>
      </c>
      <c r="D74" s="57">
        <f>IF(Loan_Not_Paid*Values_Entered,Beginning_Balance,0)</f>
        <v>0</v>
      </c>
      <c r="E74" s="57">
        <f>IF(Loan_Not_Paid*Values_Entered,Monthly_Payment,0)</f>
        <v>0</v>
      </c>
      <c r="F74" s="57">
        <f>IF(Loan_Not_Paid*Values_Entered,Principal,0)</f>
        <v>0</v>
      </c>
      <c r="G74" s="57">
        <f>IF(Loan_Not_Paid*Values_Entered,Interest,0)</f>
        <v>0</v>
      </c>
      <c r="H74" s="57" t="str">
        <f>IF(Loan_Not_Paid*Values_Entered,Ending_Balance,"")</f>
        <v/>
      </c>
      <c r="I74" s="45"/>
    </row>
    <row r="75" spans="1:9" ht="14" customHeight="1">
      <c r="A75" s="43"/>
      <c r="B75" s="71" t="str">
        <f>IF(Loan_Not_Paid*Values_Entered,Payment_Number,"")</f>
        <v/>
      </c>
      <c r="C75" s="51" t="str">
        <f>IF(Loan_Not_Paid*Values_Entered,Payment_Date,"")</f>
        <v/>
      </c>
      <c r="D75" s="57">
        <f>IF(Loan_Not_Paid*Values_Entered,Beginning_Balance,0)</f>
        <v>0</v>
      </c>
      <c r="E75" s="57">
        <f>IF(Loan_Not_Paid*Values_Entered,Monthly_Payment,0)</f>
        <v>0</v>
      </c>
      <c r="F75" s="57">
        <f>IF(Loan_Not_Paid*Values_Entered,Principal,0)</f>
        <v>0</v>
      </c>
      <c r="G75" s="57">
        <f>IF(Loan_Not_Paid*Values_Entered,Interest,0)</f>
        <v>0</v>
      </c>
      <c r="H75" s="57" t="str">
        <f>IF(Loan_Not_Paid*Values_Entered,Ending_Balance,"")</f>
        <v/>
      </c>
      <c r="I75" s="45"/>
    </row>
    <row r="76" spans="1:9" ht="14" customHeight="1">
      <c r="A76" s="43"/>
      <c r="B76" s="71" t="str">
        <f>IF(Loan_Not_Paid*Values_Entered,Payment_Number,"")</f>
        <v/>
      </c>
      <c r="C76" s="51" t="str">
        <f>IF(Loan_Not_Paid*Values_Entered,Payment_Date,"")</f>
        <v/>
      </c>
      <c r="D76" s="57">
        <f>IF(Loan_Not_Paid*Values_Entered,Beginning_Balance,0)</f>
        <v>0</v>
      </c>
      <c r="E76" s="57">
        <f>IF(Loan_Not_Paid*Values_Entered,Monthly_Payment,0)</f>
        <v>0</v>
      </c>
      <c r="F76" s="57">
        <f>IF(Loan_Not_Paid*Values_Entered,Principal,0)</f>
        <v>0</v>
      </c>
      <c r="G76" s="57">
        <f>IF(Loan_Not_Paid*Values_Entered,Interest,0)</f>
        <v>0</v>
      </c>
      <c r="H76" s="57" t="str">
        <f>IF(Loan_Not_Paid*Values_Entered,Ending_Balance,"")</f>
        <v/>
      </c>
      <c r="I76" s="45"/>
    </row>
    <row r="77" spans="1:9" ht="14" customHeight="1">
      <c r="A77" s="43"/>
      <c r="B77" s="71" t="str">
        <f>IF(Loan_Not_Paid*Values_Entered,Payment_Number,"")</f>
        <v/>
      </c>
      <c r="C77" s="51" t="str">
        <f>IF(Loan_Not_Paid*Values_Entered,Payment_Date,"")</f>
        <v/>
      </c>
      <c r="D77" s="57">
        <f>IF(Loan_Not_Paid*Values_Entered,Beginning_Balance,0)</f>
        <v>0</v>
      </c>
      <c r="E77" s="57">
        <f>IF(Loan_Not_Paid*Values_Entered,Monthly_Payment,0)</f>
        <v>0</v>
      </c>
      <c r="F77" s="57">
        <f>IF(Loan_Not_Paid*Values_Entered,Principal,0)</f>
        <v>0</v>
      </c>
      <c r="G77" s="57">
        <f>IF(Loan_Not_Paid*Values_Entered,Interest,0)</f>
        <v>0</v>
      </c>
      <c r="H77" s="57" t="str">
        <f>IF(Loan_Not_Paid*Values_Entered,Ending_Balance,"")</f>
        <v/>
      </c>
      <c r="I77" s="45"/>
    </row>
    <row r="78" spans="1:9" ht="14" customHeight="1">
      <c r="A78" s="43"/>
      <c r="B78" s="71" t="str">
        <f>IF(Loan_Not_Paid*Values_Entered,Payment_Number,"")</f>
        <v/>
      </c>
      <c r="C78" s="51" t="str">
        <f>IF(Loan_Not_Paid*Values_Entered,Payment_Date,"")</f>
        <v/>
      </c>
      <c r="D78" s="57">
        <f>IF(Loan_Not_Paid*Values_Entered,Beginning_Balance,0)</f>
        <v>0</v>
      </c>
      <c r="E78" s="57">
        <f>IF(Loan_Not_Paid*Values_Entered,Monthly_Payment,0)</f>
        <v>0</v>
      </c>
      <c r="F78" s="57">
        <f>IF(Loan_Not_Paid*Values_Entered,Principal,0)</f>
        <v>0</v>
      </c>
      <c r="G78" s="57">
        <f>IF(Loan_Not_Paid*Values_Entered,Interest,0)</f>
        <v>0</v>
      </c>
      <c r="H78" s="57" t="str">
        <f>IF(Loan_Not_Paid*Values_Entered,Ending_Balance,"")</f>
        <v/>
      </c>
      <c r="I78" s="45"/>
    </row>
    <row r="79" spans="1:9" ht="14" customHeight="1">
      <c r="A79" s="43"/>
      <c r="B79" s="71" t="str">
        <f>IF(Loan_Not_Paid*Values_Entered,Payment_Number,"")</f>
        <v/>
      </c>
      <c r="C79" s="51" t="str">
        <f>IF(Loan_Not_Paid*Values_Entered,Payment_Date,"")</f>
        <v/>
      </c>
      <c r="D79" s="57">
        <f>IF(Loan_Not_Paid*Values_Entered,Beginning_Balance,0)</f>
        <v>0</v>
      </c>
      <c r="E79" s="57">
        <f>IF(Loan_Not_Paid*Values_Entered,Monthly_Payment,0)</f>
        <v>0</v>
      </c>
      <c r="F79" s="57">
        <f>IF(Loan_Not_Paid*Values_Entered,Principal,0)</f>
        <v>0</v>
      </c>
      <c r="G79" s="57">
        <f>IF(Loan_Not_Paid*Values_Entered,Interest,0)</f>
        <v>0</v>
      </c>
      <c r="H79" s="57" t="str">
        <f>IF(Loan_Not_Paid*Values_Entered,Ending_Balance,"")</f>
        <v/>
      </c>
      <c r="I79" s="45"/>
    </row>
    <row r="80" spans="1:9" ht="14" customHeight="1">
      <c r="A80" s="43"/>
      <c r="B80" s="71" t="str">
        <f>IF(Loan_Not_Paid*Values_Entered,Payment_Number,"")</f>
        <v/>
      </c>
      <c r="C80" s="51" t="str">
        <f>IF(Loan_Not_Paid*Values_Entered,Payment_Date,"")</f>
        <v/>
      </c>
      <c r="D80" s="57">
        <f>IF(Loan_Not_Paid*Values_Entered,Beginning_Balance,0)</f>
        <v>0</v>
      </c>
      <c r="E80" s="57">
        <f>IF(Loan_Not_Paid*Values_Entered,Monthly_Payment,0)</f>
        <v>0</v>
      </c>
      <c r="F80" s="57">
        <f>IF(Loan_Not_Paid*Values_Entered,Principal,0)</f>
        <v>0</v>
      </c>
      <c r="G80" s="57">
        <f>IF(Loan_Not_Paid*Values_Entered,Interest,0)</f>
        <v>0</v>
      </c>
      <c r="H80" s="57" t="str">
        <f>IF(Loan_Not_Paid*Values_Entered,Ending_Balance,"")</f>
        <v/>
      </c>
      <c r="I80" s="45"/>
    </row>
    <row r="81" spans="1:9" ht="14" customHeight="1">
      <c r="A81" s="43"/>
      <c r="B81" s="71" t="str">
        <f>IF(Loan_Not_Paid*Values_Entered,Payment_Number,"")</f>
        <v/>
      </c>
      <c r="C81" s="51" t="str">
        <f>IF(Loan_Not_Paid*Values_Entered,Payment_Date,"")</f>
        <v/>
      </c>
      <c r="D81" s="57">
        <f>IF(Loan_Not_Paid*Values_Entered,Beginning_Balance,0)</f>
        <v>0</v>
      </c>
      <c r="E81" s="57">
        <f>IF(Loan_Not_Paid*Values_Entered,Monthly_Payment,0)</f>
        <v>0</v>
      </c>
      <c r="F81" s="57">
        <f>IF(Loan_Not_Paid*Values_Entered,Principal,0)</f>
        <v>0</v>
      </c>
      <c r="G81" s="57">
        <f>IF(Loan_Not_Paid*Values_Entered,Interest,0)</f>
        <v>0</v>
      </c>
      <c r="H81" s="57" t="str">
        <f>IF(Loan_Not_Paid*Values_Entered,Ending_Balance,"")</f>
        <v/>
      </c>
      <c r="I81" s="45"/>
    </row>
    <row r="82" spans="1:9" ht="14" customHeight="1">
      <c r="A82" s="43"/>
      <c r="B82" s="71" t="str">
        <f>IF(Loan_Not_Paid*Values_Entered,Payment_Number,"")</f>
        <v/>
      </c>
      <c r="C82" s="51" t="str">
        <f>IF(Loan_Not_Paid*Values_Entered,Payment_Date,"")</f>
        <v/>
      </c>
      <c r="D82" s="57">
        <f>IF(Loan_Not_Paid*Values_Entered,Beginning_Balance,0)</f>
        <v>0</v>
      </c>
      <c r="E82" s="57">
        <f>IF(Loan_Not_Paid*Values_Entered,Monthly_Payment,0)</f>
        <v>0</v>
      </c>
      <c r="F82" s="57">
        <f>IF(Loan_Not_Paid*Values_Entered,Principal,0)</f>
        <v>0</v>
      </c>
      <c r="G82" s="57">
        <f>IF(Loan_Not_Paid*Values_Entered,Interest,0)</f>
        <v>0</v>
      </c>
      <c r="H82" s="57" t="str">
        <f>IF(Loan_Not_Paid*Values_Entered,Ending_Balance,"")</f>
        <v/>
      </c>
      <c r="I82" s="45"/>
    </row>
    <row r="83" spans="1:9" ht="14" customHeight="1">
      <c r="A83" s="43"/>
      <c r="B83" s="71" t="str">
        <f>IF(Loan_Not_Paid*Values_Entered,Payment_Number,"")</f>
        <v/>
      </c>
      <c r="C83" s="51" t="str">
        <f>IF(Loan_Not_Paid*Values_Entered,Payment_Date,"")</f>
        <v/>
      </c>
      <c r="D83" s="57">
        <f>IF(Loan_Not_Paid*Values_Entered,Beginning_Balance,0)</f>
        <v>0</v>
      </c>
      <c r="E83" s="57">
        <f>IF(Loan_Not_Paid*Values_Entered,Monthly_Payment,0)</f>
        <v>0</v>
      </c>
      <c r="F83" s="57">
        <f>IF(Loan_Not_Paid*Values_Entered,Principal,0)</f>
        <v>0</v>
      </c>
      <c r="G83" s="57">
        <f>IF(Loan_Not_Paid*Values_Entered,Interest,0)</f>
        <v>0</v>
      </c>
      <c r="H83" s="57" t="str">
        <f>IF(Loan_Not_Paid*Values_Entered,Ending_Balance,"")</f>
        <v/>
      </c>
      <c r="I83" s="45"/>
    </row>
    <row r="84" spans="1:9" ht="14" customHeight="1">
      <c r="A84" s="43"/>
      <c r="B84" s="71" t="str">
        <f>IF(Loan_Not_Paid*Values_Entered,Payment_Number,"")</f>
        <v/>
      </c>
      <c r="C84" s="51" t="str">
        <f>IF(Loan_Not_Paid*Values_Entered,Payment_Date,"")</f>
        <v/>
      </c>
      <c r="D84" s="57">
        <f>IF(Loan_Not_Paid*Values_Entered,Beginning_Balance,0)</f>
        <v>0</v>
      </c>
      <c r="E84" s="57">
        <f>IF(Loan_Not_Paid*Values_Entered,Monthly_Payment,0)</f>
        <v>0</v>
      </c>
      <c r="F84" s="57">
        <f>IF(Loan_Not_Paid*Values_Entered,Principal,0)</f>
        <v>0</v>
      </c>
      <c r="G84" s="57">
        <f>IF(Loan_Not_Paid*Values_Entered,Interest,0)</f>
        <v>0</v>
      </c>
      <c r="H84" s="57" t="str">
        <f>IF(Loan_Not_Paid*Values_Entered,Ending_Balance,"")</f>
        <v/>
      </c>
      <c r="I84" s="45"/>
    </row>
    <row r="85" spans="1:9" ht="14" customHeight="1">
      <c r="A85" s="43"/>
      <c r="B85" s="71" t="str">
        <f>IF(Loan_Not_Paid*Values_Entered,Payment_Number,"")</f>
        <v/>
      </c>
      <c r="C85" s="51" t="str">
        <f>IF(Loan_Not_Paid*Values_Entered,Payment_Date,"")</f>
        <v/>
      </c>
      <c r="D85" s="57">
        <f>IF(Loan_Not_Paid*Values_Entered,Beginning_Balance,0)</f>
        <v>0</v>
      </c>
      <c r="E85" s="57">
        <f>IF(Loan_Not_Paid*Values_Entered,Monthly_Payment,0)</f>
        <v>0</v>
      </c>
      <c r="F85" s="57">
        <f>IF(Loan_Not_Paid*Values_Entered,Principal,0)</f>
        <v>0</v>
      </c>
      <c r="G85" s="57">
        <f>IF(Loan_Not_Paid*Values_Entered,Interest,0)</f>
        <v>0</v>
      </c>
      <c r="H85" s="57" t="str">
        <f>IF(Loan_Not_Paid*Values_Entered,Ending_Balance,"")</f>
        <v/>
      </c>
      <c r="I85" s="45"/>
    </row>
    <row r="86" spans="1:9" ht="14" customHeight="1">
      <c r="A86" s="43"/>
      <c r="B86" s="71" t="str">
        <f>IF(Loan_Not_Paid*Values_Entered,Payment_Number,"")</f>
        <v/>
      </c>
      <c r="C86" s="51" t="str">
        <f>IF(Loan_Not_Paid*Values_Entered,Payment_Date,"")</f>
        <v/>
      </c>
      <c r="D86" s="57">
        <f>IF(Loan_Not_Paid*Values_Entered,Beginning_Balance,0)</f>
        <v>0</v>
      </c>
      <c r="E86" s="57">
        <f>IF(Loan_Not_Paid*Values_Entered,Monthly_Payment,0)</f>
        <v>0</v>
      </c>
      <c r="F86" s="57">
        <f>IF(Loan_Not_Paid*Values_Entered,Principal,0)</f>
        <v>0</v>
      </c>
      <c r="G86" s="57">
        <f>IF(Loan_Not_Paid*Values_Entered,Interest,0)</f>
        <v>0</v>
      </c>
      <c r="H86" s="57" t="str">
        <f>IF(Loan_Not_Paid*Values_Entered,Ending_Balance,"")</f>
        <v/>
      </c>
      <c r="I86" s="45"/>
    </row>
    <row r="87" spans="1:9" ht="14" customHeight="1">
      <c r="A87" s="43"/>
      <c r="B87" s="71" t="str">
        <f>IF(Loan_Not_Paid*Values_Entered,Payment_Number,"")</f>
        <v/>
      </c>
      <c r="C87" s="51" t="str">
        <f>IF(Loan_Not_Paid*Values_Entered,Payment_Date,"")</f>
        <v/>
      </c>
      <c r="D87" s="57">
        <f>IF(Loan_Not_Paid*Values_Entered,Beginning_Balance,0)</f>
        <v>0</v>
      </c>
      <c r="E87" s="57">
        <f>IF(Loan_Not_Paid*Values_Entered,Monthly_Payment,0)</f>
        <v>0</v>
      </c>
      <c r="F87" s="57">
        <f>IF(Loan_Not_Paid*Values_Entered,Principal,0)</f>
        <v>0</v>
      </c>
      <c r="G87" s="57">
        <f>IF(Loan_Not_Paid*Values_Entered,Interest,0)</f>
        <v>0</v>
      </c>
      <c r="H87" s="57" t="str">
        <f>IF(Loan_Not_Paid*Values_Entered,Ending_Balance,"")</f>
        <v/>
      </c>
      <c r="I87" s="45"/>
    </row>
    <row r="88" spans="1:9" ht="14" customHeight="1">
      <c r="A88" s="43"/>
      <c r="B88" s="71" t="str">
        <f>IF(Loan_Not_Paid*Values_Entered,Payment_Number,"")</f>
        <v/>
      </c>
      <c r="C88" s="51" t="str">
        <f>IF(Loan_Not_Paid*Values_Entered,Payment_Date,"")</f>
        <v/>
      </c>
      <c r="D88" s="57">
        <f>IF(Loan_Not_Paid*Values_Entered,Beginning_Balance,0)</f>
        <v>0</v>
      </c>
      <c r="E88" s="57">
        <f>IF(Loan_Not_Paid*Values_Entered,Monthly_Payment,0)</f>
        <v>0</v>
      </c>
      <c r="F88" s="57">
        <f>IF(Loan_Not_Paid*Values_Entered,Principal,0)</f>
        <v>0</v>
      </c>
      <c r="G88" s="57">
        <f>IF(Loan_Not_Paid*Values_Entered,Interest,0)</f>
        <v>0</v>
      </c>
      <c r="H88" s="57" t="str">
        <f>IF(Loan_Not_Paid*Values_Entered,Ending_Balance,"")</f>
        <v/>
      </c>
      <c r="I88" s="45"/>
    </row>
    <row r="89" spans="1:9" ht="14" customHeight="1">
      <c r="A89" s="43"/>
      <c r="B89" s="71" t="str">
        <f>IF(Loan_Not_Paid*Values_Entered,Payment_Number,"")</f>
        <v/>
      </c>
      <c r="C89" s="51" t="str">
        <f>IF(Loan_Not_Paid*Values_Entered,Payment_Date,"")</f>
        <v/>
      </c>
      <c r="D89" s="57">
        <f>IF(Loan_Not_Paid*Values_Entered,Beginning_Balance,0)</f>
        <v>0</v>
      </c>
      <c r="E89" s="57">
        <f>IF(Loan_Not_Paid*Values_Entered,Monthly_Payment,0)</f>
        <v>0</v>
      </c>
      <c r="F89" s="57">
        <f>IF(Loan_Not_Paid*Values_Entered,Principal,0)</f>
        <v>0</v>
      </c>
      <c r="G89" s="57">
        <f>IF(Loan_Not_Paid*Values_Entered,Interest,0)</f>
        <v>0</v>
      </c>
      <c r="H89" s="57" t="str">
        <f>IF(Loan_Not_Paid*Values_Entered,Ending_Balance,"")</f>
        <v/>
      </c>
      <c r="I89" s="45"/>
    </row>
    <row r="90" spans="1:9" ht="14" customHeight="1">
      <c r="A90" s="43"/>
      <c r="B90" s="71" t="str">
        <f>IF(Loan_Not_Paid*Values_Entered,Payment_Number,"")</f>
        <v/>
      </c>
      <c r="C90" s="51" t="str">
        <f>IF(Loan_Not_Paid*Values_Entered,Payment_Date,"")</f>
        <v/>
      </c>
      <c r="D90" s="57">
        <f>IF(Loan_Not_Paid*Values_Entered,Beginning_Balance,0)</f>
        <v>0</v>
      </c>
      <c r="E90" s="57">
        <f>IF(Loan_Not_Paid*Values_Entered,Monthly_Payment,0)</f>
        <v>0</v>
      </c>
      <c r="F90" s="57">
        <f>IF(Loan_Not_Paid*Values_Entered,Principal,0)</f>
        <v>0</v>
      </c>
      <c r="G90" s="57">
        <f>IF(Loan_Not_Paid*Values_Entered,Interest,0)</f>
        <v>0</v>
      </c>
      <c r="H90" s="57" t="str">
        <f>IF(Loan_Not_Paid*Values_Entered,Ending_Balance,"")</f>
        <v/>
      </c>
      <c r="I90" s="45"/>
    </row>
    <row r="91" spans="1:9" ht="14" customHeight="1">
      <c r="A91" s="43"/>
      <c r="B91" s="71" t="str">
        <f>IF(Loan_Not_Paid*Values_Entered,Payment_Number,"")</f>
        <v/>
      </c>
      <c r="C91" s="51" t="str">
        <f>IF(Loan_Not_Paid*Values_Entered,Payment_Date,"")</f>
        <v/>
      </c>
      <c r="D91" s="57">
        <f>IF(Loan_Not_Paid*Values_Entered,Beginning_Balance,0)</f>
        <v>0</v>
      </c>
      <c r="E91" s="57">
        <f>IF(Loan_Not_Paid*Values_Entered,Monthly_Payment,0)</f>
        <v>0</v>
      </c>
      <c r="F91" s="57">
        <f>IF(Loan_Not_Paid*Values_Entered,Principal,0)</f>
        <v>0</v>
      </c>
      <c r="G91" s="57">
        <f>IF(Loan_Not_Paid*Values_Entered,Interest,0)</f>
        <v>0</v>
      </c>
      <c r="H91" s="57" t="str">
        <f>IF(Loan_Not_Paid*Values_Entered,Ending_Balance,"")</f>
        <v/>
      </c>
      <c r="I91" s="45"/>
    </row>
    <row r="92" spans="1:9" ht="14" customHeight="1">
      <c r="B92" s="71" t="str">
        <f>IF(Loan_Not_Paid*Values_Entered,Payment_Number,"")</f>
        <v/>
      </c>
      <c r="C92" s="51" t="str">
        <f>IF(Loan_Not_Paid*Values_Entered,Payment_Date,"")</f>
        <v/>
      </c>
      <c r="D92" s="57">
        <f>IF(Loan_Not_Paid*Values_Entered,Beginning_Balance,0)</f>
        <v>0</v>
      </c>
      <c r="E92" s="57">
        <f>IF(Loan_Not_Paid*Values_Entered,Monthly_Payment,0)</f>
        <v>0</v>
      </c>
      <c r="F92" s="57">
        <f>IF(Loan_Not_Paid*Values_Entered,Principal,0)</f>
        <v>0</v>
      </c>
      <c r="G92" s="57">
        <f>IF(Loan_Not_Paid*Values_Entered,Interest,0)</f>
        <v>0</v>
      </c>
      <c r="H92" s="57" t="str">
        <f>IF(Loan_Not_Paid*Values_Entered,Ending_Balance,"")</f>
        <v/>
      </c>
    </row>
    <row r="93" spans="1:9" ht="14" customHeight="1">
      <c r="A93" s="61"/>
      <c r="B93" s="72" t="str">
        <f>IF(Loan_Not_Paid*Values_Entered,Payment_Number,"")</f>
        <v/>
      </c>
      <c r="C93" s="62" t="str">
        <f>IF(Loan_Not_Paid*Values_Entered,Payment_Date,"")</f>
        <v/>
      </c>
      <c r="D93" s="57">
        <f>IF(Loan_Not_Paid*Values_Entered,Beginning_Balance,0)</f>
        <v>0</v>
      </c>
      <c r="E93" s="57">
        <f>IF(Loan_Not_Paid*Values_Entered,Monthly_Payment,0)</f>
        <v>0</v>
      </c>
      <c r="F93" s="57">
        <f>IF(Loan_Not_Paid*Values_Entered,Principal,0)</f>
        <v>0</v>
      </c>
      <c r="G93" s="57">
        <f>IF(Loan_Not_Paid*Values_Entered,Interest,0)</f>
        <v>0</v>
      </c>
      <c r="H93" s="63" t="str">
        <f>IF(Loan_Not_Paid*Values_Entered,Ending_Balance,"")</f>
        <v/>
      </c>
      <c r="I93" s="64"/>
    </row>
    <row r="94" spans="1:9" ht="14" customHeight="1">
      <c r="B94" s="73" t="str">
        <f>IF(Loan_Not_Paid*Values_Entered,Payment_Number,"")</f>
        <v/>
      </c>
      <c r="C94" s="51" t="str">
        <f>IF(Loan_Not_Paid*Values_Entered,Payment_Date,"")</f>
        <v/>
      </c>
      <c r="D94" s="57">
        <f>IF(Loan_Not_Paid*Values_Entered,Beginning_Balance,0)</f>
        <v>0</v>
      </c>
      <c r="E94" s="57">
        <f>IF(Loan_Not_Paid*Values_Entered,Monthly_Payment,0)</f>
        <v>0</v>
      </c>
      <c r="F94" s="57">
        <f>IF(Loan_Not_Paid*Values_Entered,Principal,0)</f>
        <v>0</v>
      </c>
      <c r="G94" s="57">
        <f>IF(Loan_Not_Paid*Values_Entered,Interest,0)</f>
        <v>0</v>
      </c>
      <c r="H94" s="65" t="str">
        <f>IF(Loan_Not_Paid*Values_Entered,Ending_Balance,"")</f>
        <v/>
      </c>
    </row>
    <row r="95" spans="1:9" ht="14" customHeight="1">
      <c r="B95" s="73" t="str">
        <f>IF(Loan_Not_Paid*Values_Entered,Payment_Number,"")</f>
        <v/>
      </c>
      <c r="C95" s="51" t="str">
        <f>IF(Loan_Not_Paid*Values_Entered,Payment_Date,"")</f>
        <v/>
      </c>
      <c r="D95" s="57">
        <f>IF(Loan_Not_Paid*Values_Entered,Beginning_Balance,0)</f>
        <v>0</v>
      </c>
      <c r="E95" s="57">
        <f>IF(Loan_Not_Paid*Values_Entered,Monthly_Payment,0)</f>
        <v>0</v>
      </c>
      <c r="F95" s="57">
        <f>IF(Loan_Not_Paid*Values_Entered,Principal,0)</f>
        <v>0</v>
      </c>
      <c r="G95" s="57">
        <f>IF(Loan_Not_Paid*Values_Entered,Interest,0)</f>
        <v>0</v>
      </c>
      <c r="H95" s="65" t="str">
        <f>IF(Loan_Not_Paid*Values_Entered,Ending_Balance,"")</f>
        <v/>
      </c>
    </row>
    <row r="96" spans="1:9" ht="14" customHeight="1">
      <c r="B96" s="73" t="str">
        <f>IF(Loan_Not_Paid*Values_Entered,Payment_Number,"")</f>
        <v/>
      </c>
      <c r="C96" s="51" t="str">
        <f>IF(Loan_Not_Paid*Values_Entered,Payment_Date,"")</f>
        <v/>
      </c>
      <c r="D96" s="57">
        <f>IF(Loan_Not_Paid*Values_Entered,Beginning_Balance,0)</f>
        <v>0</v>
      </c>
      <c r="E96" s="57">
        <f>IF(Loan_Not_Paid*Values_Entered,Monthly_Payment,0)</f>
        <v>0</v>
      </c>
      <c r="F96" s="57">
        <f>IF(Loan_Not_Paid*Values_Entered,Principal,0)</f>
        <v>0</v>
      </c>
      <c r="G96" s="57">
        <f>IF(Loan_Not_Paid*Values_Entered,Interest,0)</f>
        <v>0</v>
      </c>
      <c r="H96" s="65" t="str">
        <f>IF(Loan_Not_Paid*Values_Entered,Ending_Balance,"")</f>
        <v/>
      </c>
    </row>
    <row r="97" spans="2:8" ht="14" customHeight="1">
      <c r="B97" s="73" t="str">
        <f>IF(Loan_Not_Paid*Values_Entered,Payment_Number,"")</f>
        <v/>
      </c>
      <c r="C97" s="51" t="str">
        <f>IF(Loan_Not_Paid*Values_Entered,Payment_Date,"")</f>
        <v/>
      </c>
      <c r="D97" s="57">
        <f>IF(Loan_Not_Paid*Values_Entered,Beginning_Balance,0)</f>
        <v>0</v>
      </c>
      <c r="E97" s="57">
        <f>IF(Loan_Not_Paid*Values_Entered,Monthly_Payment,0)</f>
        <v>0</v>
      </c>
      <c r="F97" s="57">
        <f>IF(Loan_Not_Paid*Values_Entered,Principal,0)</f>
        <v>0</v>
      </c>
      <c r="G97" s="57">
        <f>IF(Loan_Not_Paid*Values_Entered,Interest,0)</f>
        <v>0</v>
      </c>
      <c r="H97" s="65" t="str">
        <f>IF(Loan_Not_Paid*Values_Entered,Ending_Balance,"")</f>
        <v/>
      </c>
    </row>
    <row r="98" spans="2:8" ht="14" customHeight="1">
      <c r="B98" s="73" t="str">
        <f>IF(Loan_Not_Paid*Values_Entered,Payment_Number,"")</f>
        <v/>
      </c>
      <c r="C98" s="51" t="str">
        <f>IF(Loan_Not_Paid*Values_Entered,Payment_Date,"")</f>
        <v/>
      </c>
      <c r="D98" s="57">
        <f>IF(Loan_Not_Paid*Values_Entered,Beginning_Balance,0)</f>
        <v>0</v>
      </c>
      <c r="E98" s="57">
        <f>IF(Loan_Not_Paid*Values_Entered,Monthly_Payment,0)</f>
        <v>0</v>
      </c>
      <c r="F98" s="57">
        <f>IF(Loan_Not_Paid*Values_Entered,Principal,0)</f>
        <v>0</v>
      </c>
      <c r="G98" s="57">
        <f>IF(Loan_Not_Paid*Values_Entered,Interest,0)</f>
        <v>0</v>
      </c>
      <c r="H98" s="65" t="str">
        <f>IF(Loan_Not_Paid*Values_Entered,Ending_Balance,"")</f>
        <v/>
      </c>
    </row>
    <row r="99" spans="2:8" ht="14" customHeight="1">
      <c r="B99" s="73" t="str">
        <f>IF(Loan_Not_Paid*Values_Entered,Payment_Number,"")</f>
        <v/>
      </c>
      <c r="C99" s="51" t="str">
        <f>IF(Loan_Not_Paid*Values_Entered,Payment_Date,"")</f>
        <v/>
      </c>
      <c r="D99" s="57">
        <f>IF(Loan_Not_Paid*Values_Entered,Beginning_Balance,0)</f>
        <v>0</v>
      </c>
      <c r="E99" s="57">
        <f>IF(Loan_Not_Paid*Values_Entered,Monthly_Payment,0)</f>
        <v>0</v>
      </c>
      <c r="F99" s="57">
        <f>IF(Loan_Not_Paid*Values_Entered,Principal,0)</f>
        <v>0</v>
      </c>
      <c r="G99" s="57">
        <f>IF(Loan_Not_Paid*Values_Entered,Interest,0)</f>
        <v>0</v>
      </c>
      <c r="H99" s="65" t="str">
        <f>IF(Loan_Not_Paid*Values_Entered,Ending_Balance,"")</f>
        <v/>
      </c>
    </row>
    <row r="100" spans="2:8" ht="14" customHeight="1">
      <c r="B100" s="73" t="str">
        <f>IF(Loan_Not_Paid*Values_Entered,Payment_Number,"")</f>
        <v/>
      </c>
      <c r="C100" s="51" t="str">
        <f>IF(Loan_Not_Paid*Values_Entered,Payment_Date,"")</f>
        <v/>
      </c>
      <c r="D100" s="57">
        <f>IF(Loan_Not_Paid*Values_Entered,Beginning_Balance,0)</f>
        <v>0</v>
      </c>
      <c r="E100" s="57">
        <f>IF(Loan_Not_Paid*Values_Entered,Monthly_Payment,0)</f>
        <v>0</v>
      </c>
      <c r="F100" s="57">
        <f>IF(Loan_Not_Paid*Values_Entered,Principal,0)</f>
        <v>0</v>
      </c>
      <c r="G100" s="57">
        <f>IF(Loan_Not_Paid*Values_Entered,Interest,0)</f>
        <v>0</v>
      </c>
      <c r="H100" s="65" t="str">
        <f>IF(Loan_Not_Paid*Values_Entered,Ending_Balance,"")</f>
        <v/>
      </c>
    </row>
    <row r="101" spans="2:8" ht="14" customHeight="1">
      <c r="B101" s="73" t="str">
        <f>IF(Loan_Not_Paid*Values_Entered,Payment_Number,"")</f>
        <v/>
      </c>
      <c r="C101" s="51" t="str">
        <f>IF(Loan_Not_Paid*Values_Entered,Payment_Date,"")</f>
        <v/>
      </c>
      <c r="D101" s="57">
        <f>IF(Loan_Not_Paid*Values_Entered,Beginning_Balance,0)</f>
        <v>0</v>
      </c>
      <c r="E101" s="57">
        <f>IF(Loan_Not_Paid*Values_Entered,Monthly_Payment,0)</f>
        <v>0</v>
      </c>
      <c r="F101" s="57">
        <f>IF(Loan_Not_Paid*Values_Entered,Principal,0)</f>
        <v>0</v>
      </c>
      <c r="G101" s="57">
        <f>IF(Loan_Not_Paid*Values_Entered,Interest,0)</f>
        <v>0</v>
      </c>
      <c r="H101" s="65" t="str">
        <f>IF(Loan_Not_Paid*Values_Entered,Ending_Balance,"")</f>
        <v/>
      </c>
    </row>
    <row r="102" spans="2:8" ht="14" customHeight="1">
      <c r="B102" s="73" t="str">
        <f>IF(Loan_Not_Paid*Values_Entered,Payment_Number,"")</f>
        <v/>
      </c>
      <c r="C102" s="51" t="str">
        <f>IF(Loan_Not_Paid*Values_Entered,Payment_Date,"")</f>
        <v/>
      </c>
      <c r="D102" s="57">
        <f>IF(Loan_Not_Paid*Values_Entered,Beginning_Balance,0)</f>
        <v>0</v>
      </c>
      <c r="E102" s="57">
        <f>IF(Loan_Not_Paid*Values_Entered,Monthly_Payment,0)</f>
        <v>0</v>
      </c>
      <c r="F102" s="57">
        <f>IF(Loan_Not_Paid*Values_Entered,Principal,0)</f>
        <v>0</v>
      </c>
      <c r="G102" s="57">
        <f>IF(Loan_Not_Paid*Values_Entered,Interest,0)</f>
        <v>0</v>
      </c>
      <c r="H102" s="65" t="str">
        <f>IF(Loan_Not_Paid*Values_Entered,Ending_Balance,"")</f>
        <v/>
      </c>
    </row>
    <row r="103" spans="2:8" ht="14" customHeight="1">
      <c r="B103" s="73" t="str">
        <f>IF(Loan_Not_Paid*Values_Entered,Payment_Number,"")</f>
        <v/>
      </c>
      <c r="C103" s="51" t="str">
        <f>IF(Loan_Not_Paid*Values_Entered,Payment_Date,"")</f>
        <v/>
      </c>
      <c r="D103" s="57">
        <f>IF(Loan_Not_Paid*Values_Entered,Beginning_Balance,0)</f>
        <v>0</v>
      </c>
      <c r="E103" s="57">
        <f>IF(Loan_Not_Paid*Values_Entered,Monthly_Payment,0)</f>
        <v>0</v>
      </c>
      <c r="F103" s="57">
        <f>IF(Loan_Not_Paid*Values_Entered,Principal,0)</f>
        <v>0</v>
      </c>
      <c r="G103" s="57">
        <f>IF(Loan_Not_Paid*Values_Entered,Interest,0)</f>
        <v>0</v>
      </c>
      <c r="H103" s="65" t="str">
        <f>IF(Loan_Not_Paid*Values_Entered,Ending_Balance,"")</f>
        <v/>
      </c>
    </row>
    <row r="104" spans="2:8" ht="14" customHeight="1">
      <c r="B104" s="73" t="str">
        <f>IF(Loan_Not_Paid*Values_Entered,Payment_Number,"")</f>
        <v/>
      </c>
      <c r="C104" s="51" t="str">
        <f>IF(Loan_Not_Paid*Values_Entered,Payment_Date,"")</f>
        <v/>
      </c>
      <c r="D104" s="57">
        <f>IF(Loan_Not_Paid*Values_Entered,Beginning_Balance,0)</f>
        <v>0</v>
      </c>
      <c r="E104" s="57">
        <f>IF(Loan_Not_Paid*Values_Entered,Monthly_Payment,0)</f>
        <v>0</v>
      </c>
      <c r="F104" s="57">
        <f>IF(Loan_Not_Paid*Values_Entered,Principal,0)</f>
        <v>0</v>
      </c>
      <c r="G104" s="57">
        <f>IF(Loan_Not_Paid*Values_Entered,Interest,0)</f>
        <v>0</v>
      </c>
      <c r="H104" s="65" t="str">
        <f>IF(Loan_Not_Paid*Values_Entered,Ending_Balance,"")</f>
        <v/>
      </c>
    </row>
    <row r="105" spans="2:8" ht="14" customHeight="1">
      <c r="B105" s="73" t="str">
        <f>IF(Loan_Not_Paid*Values_Entered,Payment_Number,"")</f>
        <v/>
      </c>
      <c r="C105" s="51" t="str">
        <f>IF(Loan_Not_Paid*Values_Entered,Payment_Date,"")</f>
        <v/>
      </c>
      <c r="D105" s="57">
        <f>IF(Loan_Not_Paid*Values_Entered,Beginning_Balance,0)</f>
        <v>0</v>
      </c>
      <c r="E105" s="57">
        <f>IF(Loan_Not_Paid*Values_Entered,Monthly_Payment,0)</f>
        <v>0</v>
      </c>
      <c r="F105" s="57">
        <f>IF(Loan_Not_Paid*Values_Entered,Principal,0)</f>
        <v>0</v>
      </c>
      <c r="G105" s="57">
        <f>IF(Loan_Not_Paid*Values_Entered,Interest,0)</f>
        <v>0</v>
      </c>
      <c r="H105" s="65" t="str">
        <f>IF(Loan_Not_Paid*Values_Entered,Ending_Balance,"")</f>
        <v/>
      </c>
    </row>
    <row r="106" spans="2:8" ht="14" customHeight="1">
      <c r="B106" s="73" t="str">
        <f>IF(Loan_Not_Paid*Values_Entered,Payment_Number,"")</f>
        <v/>
      </c>
      <c r="C106" s="51" t="str">
        <f>IF(Loan_Not_Paid*Values_Entered,Payment_Date,"")</f>
        <v/>
      </c>
      <c r="D106" s="57">
        <f>IF(Loan_Not_Paid*Values_Entered,Beginning_Balance,0)</f>
        <v>0</v>
      </c>
      <c r="E106" s="57">
        <f>IF(Loan_Not_Paid*Values_Entered,Monthly_Payment,0)</f>
        <v>0</v>
      </c>
      <c r="F106" s="57">
        <f>IF(Loan_Not_Paid*Values_Entered,Principal,0)</f>
        <v>0</v>
      </c>
      <c r="G106" s="57">
        <f>IF(Loan_Not_Paid*Values_Entered,Interest,0)</f>
        <v>0</v>
      </c>
      <c r="H106" s="65" t="str">
        <f>IF(Loan_Not_Paid*Values_Entered,Ending_Balance,"")</f>
        <v/>
      </c>
    </row>
    <row r="107" spans="2:8" ht="14" customHeight="1">
      <c r="B107" s="73" t="str">
        <f>IF(Loan_Not_Paid*Values_Entered,Payment_Number,"")</f>
        <v/>
      </c>
      <c r="C107" s="51" t="str">
        <f>IF(Loan_Not_Paid*Values_Entered,Payment_Date,"")</f>
        <v/>
      </c>
      <c r="D107" s="57">
        <f>IF(Loan_Not_Paid*Values_Entered,Beginning_Balance,0)</f>
        <v>0</v>
      </c>
      <c r="E107" s="57">
        <f>IF(Loan_Not_Paid*Values_Entered,Monthly_Payment,0)</f>
        <v>0</v>
      </c>
      <c r="F107" s="57">
        <f>IF(Loan_Not_Paid*Values_Entered,Principal,0)</f>
        <v>0</v>
      </c>
      <c r="G107" s="57">
        <f>IF(Loan_Not_Paid*Values_Entered,Interest,0)</f>
        <v>0</v>
      </c>
      <c r="H107" s="65" t="str">
        <f>IF(Loan_Not_Paid*Values_Entered,Ending_Balance,"")</f>
        <v/>
      </c>
    </row>
    <row r="108" spans="2:8" ht="14" customHeight="1">
      <c r="B108" s="73" t="str">
        <f>IF(Loan_Not_Paid*Values_Entered,Payment_Number,"")</f>
        <v/>
      </c>
      <c r="C108" s="51" t="str">
        <f>IF(Loan_Not_Paid*Values_Entered,Payment_Date,"")</f>
        <v/>
      </c>
      <c r="D108" s="57">
        <f>IF(Loan_Not_Paid*Values_Entered,Beginning_Balance,0)</f>
        <v>0</v>
      </c>
      <c r="E108" s="57">
        <f>IF(Loan_Not_Paid*Values_Entered,Monthly_Payment,0)</f>
        <v>0</v>
      </c>
      <c r="F108" s="57">
        <f>IF(Loan_Not_Paid*Values_Entered,Principal,0)</f>
        <v>0</v>
      </c>
      <c r="G108" s="57">
        <f>IF(Loan_Not_Paid*Values_Entered,Interest,0)</f>
        <v>0</v>
      </c>
      <c r="H108" s="65" t="str">
        <f>IF(Loan_Not_Paid*Values_Entered,Ending_Balance,"")</f>
        <v/>
      </c>
    </row>
    <row r="109" spans="2:8" ht="14" customHeight="1">
      <c r="B109" s="73" t="str">
        <f>IF(Loan_Not_Paid*Values_Entered,Payment_Number,"")</f>
        <v/>
      </c>
      <c r="C109" s="51" t="str">
        <f>IF(Loan_Not_Paid*Values_Entered,Payment_Date,"")</f>
        <v/>
      </c>
      <c r="D109" s="57">
        <f>IF(Loan_Not_Paid*Values_Entered,Beginning_Balance,0)</f>
        <v>0</v>
      </c>
      <c r="E109" s="57">
        <f>IF(Loan_Not_Paid*Values_Entered,Monthly_Payment,0)</f>
        <v>0</v>
      </c>
      <c r="F109" s="57">
        <f>IF(Loan_Not_Paid*Values_Entered,Principal,0)</f>
        <v>0</v>
      </c>
      <c r="G109" s="57">
        <f>IF(Loan_Not_Paid*Values_Entered,Interest,0)</f>
        <v>0</v>
      </c>
      <c r="H109" s="65" t="str">
        <f>IF(Loan_Not_Paid*Values_Entered,Ending_Balance,"")</f>
        <v/>
      </c>
    </row>
    <row r="110" spans="2:8" ht="14" customHeight="1">
      <c r="B110" s="73" t="str">
        <f>IF(Loan_Not_Paid*Values_Entered,Payment_Number,"")</f>
        <v/>
      </c>
      <c r="C110" s="51" t="str">
        <f>IF(Loan_Not_Paid*Values_Entered,Payment_Date,"")</f>
        <v/>
      </c>
      <c r="D110" s="57">
        <f>IF(Loan_Not_Paid*Values_Entered,Beginning_Balance,0)</f>
        <v>0</v>
      </c>
      <c r="E110" s="57">
        <f>IF(Loan_Not_Paid*Values_Entered,Monthly_Payment,0)</f>
        <v>0</v>
      </c>
      <c r="F110" s="57">
        <f>IF(Loan_Not_Paid*Values_Entered,Principal,0)</f>
        <v>0</v>
      </c>
      <c r="G110" s="57">
        <f>IF(Loan_Not_Paid*Values_Entered,Interest,0)</f>
        <v>0</v>
      </c>
      <c r="H110" s="65" t="str">
        <f>IF(Loan_Not_Paid*Values_Entered,Ending_Balance,"")</f>
        <v/>
      </c>
    </row>
    <row r="111" spans="2:8" ht="14" customHeight="1">
      <c r="B111" s="73" t="str">
        <f>IF(Loan_Not_Paid*Values_Entered,Payment_Number,"")</f>
        <v/>
      </c>
      <c r="C111" s="51" t="str">
        <f>IF(Loan_Not_Paid*Values_Entered,Payment_Date,"")</f>
        <v/>
      </c>
      <c r="D111" s="57">
        <f>IF(Loan_Not_Paid*Values_Entered,Beginning_Balance,0)</f>
        <v>0</v>
      </c>
      <c r="E111" s="57">
        <f>IF(Loan_Not_Paid*Values_Entered,Monthly_Payment,0)</f>
        <v>0</v>
      </c>
      <c r="F111" s="57">
        <f>IF(Loan_Not_Paid*Values_Entered,Principal,0)</f>
        <v>0</v>
      </c>
      <c r="G111" s="57">
        <f>IF(Loan_Not_Paid*Values_Entered,Interest,0)</f>
        <v>0</v>
      </c>
      <c r="H111" s="65" t="str">
        <f>IF(Loan_Not_Paid*Values_Entered,Ending_Balance,"")</f>
        <v/>
      </c>
    </row>
    <row r="112" spans="2:8" ht="14" customHeight="1">
      <c r="B112" s="73" t="str">
        <f>IF(Loan_Not_Paid*Values_Entered,Payment_Number,"")</f>
        <v/>
      </c>
      <c r="C112" s="51" t="str">
        <f>IF(Loan_Not_Paid*Values_Entered,Payment_Date,"")</f>
        <v/>
      </c>
      <c r="D112" s="57">
        <f>IF(Loan_Not_Paid*Values_Entered,Beginning_Balance,0)</f>
        <v>0</v>
      </c>
      <c r="E112" s="57">
        <f>IF(Loan_Not_Paid*Values_Entered,Monthly_Payment,0)</f>
        <v>0</v>
      </c>
      <c r="F112" s="57">
        <f>IF(Loan_Not_Paid*Values_Entered,Principal,0)</f>
        <v>0</v>
      </c>
      <c r="G112" s="57">
        <f>IF(Loan_Not_Paid*Values_Entered,Interest,0)</f>
        <v>0</v>
      </c>
      <c r="H112" s="65" t="str">
        <f>IF(Loan_Not_Paid*Values_Entered,Ending_Balance,"")</f>
        <v/>
      </c>
    </row>
    <row r="113" spans="2:8" ht="14" customHeight="1">
      <c r="B113" s="73" t="str">
        <f>IF(Loan_Not_Paid*Values_Entered,Payment_Number,"")</f>
        <v/>
      </c>
      <c r="C113" s="51" t="str">
        <f>IF(Loan_Not_Paid*Values_Entered,Payment_Date,"")</f>
        <v/>
      </c>
      <c r="D113" s="57">
        <f>IF(Loan_Not_Paid*Values_Entered,Beginning_Balance,0)</f>
        <v>0</v>
      </c>
      <c r="E113" s="57">
        <f>IF(Loan_Not_Paid*Values_Entered,Monthly_Payment,0)</f>
        <v>0</v>
      </c>
      <c r="F113" s="57">
        <f>IF(Loan_Not_Paid*Values_Entered,Principal,0)</f>
        <v>0</v>
      </c>
      <c r="G113" s="57">
        <f>IF(Loan_Not_Paid*Values_Entered,Interest,0)</f>
        <v>0</v>
      </c>
      <c r="H113" s="65" t="str">
        <f>IF(Loan_Not_Paid*Values_Entered,Ending_Balance,"")</f>
        <v/>
      </c>
    </row>
    <row r="114" spans="2:8" ht="14" customHeight="1">
      <c r="B114" s="73" t="str">
        <f>IF(Loan_Not_Paid*Values_Entered,Payment_Number,"")</f>
        <v/>
      </c>
      <c r="C114" s="51" t="str">
        <f>IF(Loan_Not_Paid*Values_Entered,Payment_Date,"")</f>
        <v/>
      </c>
      <c r="D114" s="57">
        <f>IF(Loan_Not_Paid*Values_Entered,Beginning_Balance,0)</f>
        <v>0</v>
      </c>
      <c r="E114" s="57">
        <f>IF(Loan_Not_Paid*Values_Entered,Monthly_Payment,0)</f>
        <v>0</v>
      </c>
      <c r="F114" s="57">
        <f>IF(Loan_Not_Paid*Values_Entered,Principal,0)</f>
        <v>0</v>
      </c>
      <c r="G114" s="57">
        <f>IF(Loan_Not_Paid*Values_Entered,Interest,0)</f>
        <v>0</v>
      </c>
      <c r="H114" s="65" t="str">
        <f>IF(Loan_Not_Paid*Values_Entered,Ending_Balance,"")</f>
        <v/>
      </c>
    </row>
    <row r="115" spans="2:8" ht="14" customHeight="1">
      <c r="B115" s="73" t="str">
        <f>IF(Loan_Not_Paid*Values_Entered,Payment_Number,"")</f>
        <v/>
      </c>
      <c r="C115" s="51" t="str">
        <f>IF(Loan_Not_Paid*Values_Entered,Payment_Date,"")</f>
        <v/>
      </c>
      <c r="D115" s="57">
        <f>IF(Loan_Not_Paid*Values_Entered,Beginning_Balance,0)</f>
        <v>0</v>
      </c>
      <c r="E115" s="57">
        <f>IF(Loan_Not_Paid*Values_Entered,Monthly_Payment,0)</f>
        <v>0</v>
      </c>
      <c r="F115" s="57">
        <f>IF(Loan_Not_Paid*Values_Entered,Principal,0)</f>
        <v>0</v>
      </c>
      <c r="G115" s="57">
        <f>IF(Loan_Not_Paid*Values_Entered,Interest,0)</f>
        <v>0</v>
      </c>
      <c r="H115" s="65" t="str">
        <f>IF(Loan_Not_Paid*Values_Entered,Ending_Balance,"")</f>
        <v/>
      </c>
    </row>
    <row r="116" spans="2:8" ht="14" customHeight="1">
      <c r="B116" s="73" t="str">
        <f>IF(Loan_Not_Paid*Values_Entered,Payment_Number,"")</f>
        <v/>
      </c>
      <c r="C116" s="51" t="str">
        <f>IF(Loan_Not_Paid*Values_Entered,Payment_Date,"")</f>
        <v/>
      </c>
      <c r="D116" s="57">
        <f>IF(Loan_Not_Paid*Values_Entered,Beginning_Balance,0)</f>
        <v>0</v>
      </c>
      <c r="E116" s="57">
        <f>IF(Loan_Not_Paid*Values_Entered,Monthly_Payment,0)</f>
        <v>0</v>
      </c>
      <c r="F116" s="57">
        <f>IF(Loan_Not_Paid*Values_Entered,Principal,0)</f>
        <v>0</v>
      </c>
      <c r="G116" s="57">
        <f>IF(Loan_Not_Paid*Values_Entered,Interest,0)</f>
        <v>0</v>
      </c>
      <c r="H116" s="65" t="str">
        <f>IF(Loan_Not_Paid*Values_Entered,Ending_Balance,"")</f>
        <v/>
      </c>
    </row>
    <row r="117" spans="2:8" ht="14" customHeight="1">
      <c r="B117" s="73" t="str">
        <f>IF(Loan_Not_Paid*Values_Entered,Payment_Number,"")</f>
        <v/>
      </c>
      <c r="C117" s="51" t="str">
        <f>IF(Loan_Not_Paid*Values_Entered,Payment_Date,"")</f>
        <v/>
      </c>
      <c r="D117" s="57">
        <f>IF(Loan_Not_Paid*Values_Entered,Beginning_Balance,0)</f>
        <v>0</v>
      </c>
      <c r="E117" s="57">
        <f>IF(Loan_Not_Paid*Values_Entered,Monthly_Payment,0)</f>
        <v>0</v>
      </c>
      <c r="F117" s="57">
        <f>IF(Loan_Not_Paid*Values_Entered,Principal,0)</f>
        <v>0</v>
      </c>
      <c r="G117" s="57">
        <f>IF(Loan_Not_Paid*Values_Entered,Interest,0)</f>
        <v>0</v>
      </c>
      <c r="H117" s="65" t="str">
        <f>IF(Loan_Not_Paid*Values_Entered,Ending_Balance,"")</f>
        <v/>
      </c>
    </row>
    <row r="118" spans="2:8" ht="14" customHeight="1">
      <c r="B118" s="73" t="str">
        <f>IF(Loan_Not_Paid*Values_Entered,Payment_Number,"")</f>
        <v/>
      </c>
      <c r="C118" s="51" t="str">
        <f>IF(Loan_Not_Paid*Values_Entered,Payment_Date,"")</f>
        <v/>
      </c>
      <c r="D118" s="57">
        <f>IF(Loan_Not_Paid*Values_Entered,Beginning_Balance,0)</f>
        <v>0</v>
      </c>
      <c r="E118" s="57">
        <f>IF(Loan_Not_Paid*Values_Entered,Monthly_Payment,0)</f>
        <v>0</v>
      </c>
      <c r="F118" s="57">
        <f>IF(Loan_Not_Paid*Values_Entered,Principal,0)</f>
        <v>0</v>
      </c>
      <c r="G118" s="57">
        <f>IF(Loan_Not_Paid*Values_Entered,Interest,0)</f>
        <v>0</v>
      </c>
      <c r="H118" s="65" t="str">
        <f>IF(Loan_Not_Paid*Values_Entered,Ending_Balance,"")</f>
        <v/>
      </c>
    </row>
    <row r="119" spans="2:8" ht="14" customHeight="1">
      <c r="B119" s="73" t="str">
        <f>IF(Loan_Not_Paid*Values_Entered,Payment_Number,"")</f>
        <v/>
      </c>
      <c r="C119" s="51" t="str">
        <f>IF(Loan_Not_Paid*Values_Entered,Payment_Date,"")</f>
        <v/>
      </c>
      <c r="D119" s="57">
        <f>IF(Loan_Not_Paid*Values_Entered,Beginning_Balance,0)</f>
        <v>0</v>
      </c>
      <c r="E119" s="57">
        <f>IF(Loan_Not_Paid*Values_Entered,Monthly_Payment,0)</f>
        <v>0</v>
      </c>
      <c r="F119" s="57">
        <f>IF(Loan_Not_Paid*Values_Entered,Principal,0)</f>
        <v>0</v>
      </c>
      <c r="G119" s="57">
        <f>IF(Loan_Not_Paid*Values_Entered,Interest,0)</f>
        <v>0</v>
      </c>
      <c r="H119" s="65" t="str">
        <f>IF(Loan_Not_Paid*Values_Entered,Ending_Balance,"")</f>
        <v/>
      </c>
    </row>
    <row r="120" spans="2:8" ht="14" customHeight="1">
      <c r="B120" s="73" t="str">
        <f>IF(Loan_Not_Paid*Values_Entered,Payment_Number,"")</f>
        <v/>
      </c>
      <c r="C120" s="51" t="str">
        <f>IF(Loan_Not_Paid*Values_Entered,Payment_Date,"")</f>
        <v/>
      </c>
      <c r="D120" s="57">
        <f>IF(Loan_Not_Paid*Values_Entered,Beginning_Balance,0)</f>
        <v>0</v>
      </c>
      <c r="E120" s="57">
        <f>IF(Loan_Not_Paid*Values_Entered,Monthly_Payment,0)</f>
        <v>0</v>
      </c>
      <c r="F120" s="57">
        <f>IF(Loan_Not_Paid*Values_Entered,Principal,0)</f>
        <v>0</v>
      </c>
      <c r="G120" s="57">
        <f>IF(Loan_Not_Paid*Values_Entered,Interest,0)</f>
        <v>0</v>
      </c>
      <c r="H120" s="65" t="str">
        <f>IF(Loan_Not_Paid*Values_Entered,Ending_Balance,"")</f>
        <v/>
      </c>
    </row>
    <row r="121" spans="2:8" ht="14" customHeight="1">
      <c r="B121" s="73" t="str">
        <f>IF(Loan_Not_Paid*Values_Entered,Payment_Number,"")</f>
        <v/>
      </c>
      <c r="C121" s="51" t="str">
        <f>IF(Loan_Not_Paid*Values_Entered,Payment_Date,"")</f>
        <v/>
      </c>
      <c r="D121" s="57">
        <f>IF(Loan_Not_Paid*Values_Entered,Beginning_Balance,0)</f>
        <v>0</v>
      </c>
      <c r="E121" s="57">
        <f>IF(Loan_Not_Paid*Values_Entered,Monthly_Payment,0)</f>
        <v>0</v>
      </c>
      <c r="F121" s="57">
        <f>IF(Loan_Not_Paid*Values_Entered,Principal,0)</f>
        <v>0</v>
      </c>
      <c r="G121" s="57">
        <f>IF(Loan_Not_Paid*Values_Entered,Interest,0)</f>
        <v>0</v>
      </c>
      <c r="H121" s="65" t="str">
        <f>IF(Loan_Not_Paid*Values_Entered,Ending_Balance,"")</f>
        <v/>
      </c>
    </row>
    <row r="122" spans="2:8" ht="14" customHeight="1">
      <c r="B122" s="73" t="str">
        <f>IF(Loan_Not_Paid*Values_Entered,Payment_Number,"")</f>
        <v/>
      </c>
      <c r="C122" s="51" t="str">
        <f>IF(Loan_Not_Paid*Values_Entered,Payment_Date,"")</f>
        <v/>
      </c>
      <c r="D122" s="57">
        <f>IF(Loan_Not_Paid*Values_Entered,Beginning_Balance,0)</f>
        <v>0</v>
      </c>
      <c r="E122" s="57">
        <f>IF(Loan_Not_Paid*Values_Entered,Monthly_Payment,0)</f>
        <v>0</v>
      </c>
      <c r="F122" s="57">
        <f>IF(Loan_Not_Paid*Values_Entered,Principal,0)</f>
        <v>0</v>
      </c>
      <c r="G122" s="57">
        <f>IF(Loan_Not_Paid*Values_Entered,Interest,0)</f>
        <v>0</v>
      </c>
      <c r="H122" s="65" t="str">
        <f>IF(Loan_Not_Paid*Values_Entered,Ending_Balance,"")</f>
        <v/>
      </c>
    </row>
    <row r="123" spans="2:8" ht="14" customHeight="1">
      <c r="B123" s="73" t="str">
        <f>IF(Loan_Not_Paid*Values_Entered,Payment_Number,"")</f>
        <v/>
      </c>
      <c r="C123" s="51" t="str">
        <f>IF(Loan_Not_Paid*Values_Entered,Payment_Date,"")</f>
        <v/>
      </c>
      <c r="D123" s="57">
        <f>IF(Loan_Not_Paid*Values_Entered,Beginning_Balance,0)</f>
        <v>0</v>
      </c>
      <c r="E123" s="57">
        <f>IF(Loan_Not_Paid*Values_Entered,Monthly_Payment,0)</f>
        <v>0</v>
      </c>
      <c r="F123" s="57">
        <f>IF(Loan_Not_Paid*Values_Entered,Principal,0)</f>
        <v>0</v>
      </c>
      <c r="G123" s="57">
        <f>IF(Loan_Not_Paid*Values_Entered,Interest,0)</f>
        <v>0</v>
      </c>
      <c r="H123" s="65" t="str">
        <f>IF(Loan_Not_Paid*Values_Entered,Ending_Balance,"")</f>
        <v/>
      </c>
    </row>
    <row r="124" spans="2:8" ht="14" customHeight="1">
      <c r="B124" s="73" t="str">
        <f>IF(Loan_Not_Paid*Values_Entered,Payment_Number,"")</f>
        <v/>
      </c>
      <c r="C124" s="51" t="str">
        <f>IF(Loan_Not_Paid*Values_Entered,Payment_Date,"")</f>
        <v/>
      </c>
      <c r="D124" s="57">
        <f>IF(Loan_Not_Paid*Values_Entered,Beginning_Balance,0)</f>
        <v>0</v>
      </c>
      <c r="E124" s="57">
        <f>IF(Loan_Not_Paid*Values_Entered,Monthly_Payment,0)</f>
        <v>0</v>
      </c>
      <c r="F124" s="57">
        <f>IF(Loan_Not_Paid*Values_Entered,Principal,0)</f>
        <v>0</v>
      </c>
      <c r="G124" s="57">
        <f>IF(Loan_Not_Paid*Values_Entered,Interest,0)</f>
        <v>0</v>
      </c>
      <c r="H124" s="65" t="str">
        <f>IF(Loan_Not_Paid*Values_Entered,Ending_Balance,"")</f>
        <v/>
      </c>
    </row>
    <row r="125" spans="2:8" ht="14" customHeight="1">
      <c r="B125" s="73" t="str">
        <f>IF(Loan_Not_Paid*Values_Entered,Payment_Number,"")</f>
        <v/>
      </c>
      <c r="C125" s="51" t="str">
        <f>IF(Loan_Not_Paid*Values_Entered,Payment_Date,"")</f>
        <v/>
      </c>
      <c r="D125" s="57">
        <f>IF(Loan_Not_Paid*Values_Entered,Beginning_Balance,0)</f>
        <v>0</v>
      </c>
      <c r="E125" s="57">
        <f>IF(Loan_Not_Paid*Values_Entered,Monthly_Payment,0)</f>
        <v>0</v>
      </c>
      <c r="F125" s="57">
        <f>IF(Loan_Not_Paid*Values_Entered,Principal,0)</f>
        <v>0</v>
      </c>
      <c r="G125" s="57">
        <f>IF(Loan_Not_Paid*Values_Entered,Interest,0)</f>
        <v>0</v>
      </c>
      <c r="H125" s="65" t="str">
        <f>IF(Loan_Not_Paid*Values_Entered,Ending_Balance,"")</f>
        <v/>
      </c>
    </row>
    <row r="126" spans="2:8" ht="14" customHeight="1">
      <c r="B126" s="73" t="str">
        <f>IF(Loan_Not_Paid*Values_Entered,Payment_Number,"")</f>
        <v/>
      </c>
      <c r="C126" s="51" t="str">
        <f>IF(Loan_Not_Paid*Values_Entered,Payment_Date,"")</f>
        <v/>
      </c>
      <c r="D126" s="57">
        <f>IF(Loan_Not_Paid*Values_Entered,Beginning_Balance,0)</f>
        <v>0</v>
      </c>
      <c r="E126" s="57">
        <f>IF(Loan_Not_Paid*Values_Entered,Monthly_Payment,0)</f>
        <v>0</v>
      </c>
      <c r="F126" s="57">
        <f>IF(Loan_Not_Paid*Values_Entered,Principal,0)</f>
        <v>0</v>
      </c>
      <c r="G126" s="57">
        <f>IF(Loan_Not_Paid*Values_Entered,Interest,0)</f>
        <v>0</v>
      </c>
      <c r="H126" s="65" t="str">
        <f>IF(Loan_Not_Paid*Values_Entered,Ending_Balance,"")</f>
        <v/>
      </c>
    </row>
    <row r="127" spans="2:8" ht="14" customHeight="1">
      <c r="B127" s="73" t="str">
        <f>IF(Loan_Not_Paid*Values_Entered,Payment_Number,"")</f>
        <v/>
      </c>
      <c r="C127" s="51" t="str">
        <f>IF(Loan_Not_Paid*Values_Entered,Payment_Date,"")</f>
        <v/>
      </c>
      <c r="D127" s="57">
        <f>IF(Loan_Not_Paid*Values_Entered,Beginning_Balance,0)</f>
        <v>0</v>
      </c>
      <c r="E127" s="57">
        <f>IF(Loan_Not_Paid*Values_Entered,Monthly_Payment,0)</f>
        <v>0</v>
      </c>
      <c r="F127" s="57">
        <f>IF(Loan_Not_Paid*Values_Entered,Principal,0)</f>
        <v>0</v>
      </c>
      <c r="G127" s="57">
        <f>IF(Loan_Not_Paid*Values_Entered,Interest,0)</f>
        <v>0</v>
      </c>
      <c r="H127" s="65" t="str">
        <f>IF(Loan_Not_Paid*Values_Entered,Ending_Balance,"")</f>
        <v/>
      </c>
    </row>
    <row r="128" spans="2:8" ht="14" customHeight="1">
      <c r="B128" s="73" t="str">
        <f>IF(Loan_Not_Paid*Values_Entered,Payment_Number,"")</f>
        <v/>
      </c>
      <c r="C128" s="51" t="str">
        <f>IF(Loan_Not_Paid*Values_Entered,Payment_Date,"")</f>
        <v/>
      </c>
      <c r="D128" s="57">
        <f>IF(Loan_Not_Paid*Values_Entered,Beginning_Balance,0)</f>
        <v>0</v>
      </c>
      <c r="E128" s="57">
        <f>IF(Loan_Not_Paid*Values_Entered,Monthly_Payment,0)</f>
        <v>0</v>
      </c>
      <c r="F128" s="57">
        <f>IF(Loan_Not_Paid*Values_Entered,Principal,0)</f>
        <v>0</v>
      </c>
      <c r="G128" s="57">
        <f>IF(Loan_Not_Paid*Values_Entered,Interest,0)</f>
        <v>0</v>
      </c>
      <c r="H128" s="65" t="str">
        <f>IF(Loan_Not_Paid*Values_Entered,Ending_Balance,"")</f>
        <v/>
      </c>
    </row>
    <row r="129" spans="2:8" ht="14" customHeight="1">
      <c r="B129" s="73" t="str">
        <f>IF(Loan_Not_Paid*Values_Entered,Payment_Number,"")</f>
        <v/>
      </c>
      <c r="C129" s="51" t="str">
        <f>IF(Loan_Not_Paid*Values_Entered,Payment_Date,"")</f>
        <v/>
      </c>
      <c r="D129" s="57">
        <f>IF(Loan_Not_Paid*Values_Entered,Beginning_Balance,0)</f>
        <v>0</v>
      </c>
      <c r="E129" s="57">
        <f>IF(Loan_Not_Paid*Values_Entered,Monthly_Payment,0)</f>
        <v>0</v>
      </c>
      <c r="F129" s="57">
        <f>IF(Loan_Not_Paid*Values_Entered,Principal,0)</f>
        <v>0</v>
      </c>
      <c r="G129" s="57">
        <f>IF(Loan_Not_Paid*Values_Entered,Interest,0)</f>
        <v>0</v>
      </c>
      <c r="H129" s="65" t="str">
        <f>IF(Loan_Not_Paid*Values_Entered,Ending_Balance,"")</f>
        <v/>
      </c>
    </row>
    <row r="130" spans="2:8" ht="14" customHeight="1">
      <c r="B130" s="73" t="str">
        <f>IF(Loan_Not_Paid*Values_Entered,Payment_Number,"")</f>
        <v/>
      </c>
      <c r="C130" s="51" t="str">
        <f>IF(Loan_Not_Paid*Values_Entered,Payment_Date,"")</f>
        <v/>
      </c>
      <c r="D130" s="57">
        <f>IF(Loan_Not_Paid*Values_Entered,Beginning_Balance,0)</f>
        <v>0</v>
      </c>
      <c r="E130" s="57">
        <f>IF(Loan_Not_Paid*Values_Entered,Monthly_Payment,0)</f>
        <v>0</v>
      </c>
      <c r="F130" s="57">
        <f>IF(Loan_Not_Paid*Values_Entered,Principal,0)</f>
        <v>0</v>
      </c>
      <c r="G130" s="57">
        <f>IF(Loan_Not_Paid*Values_Entered,Interest,0)</f>
        <v>0</v>
      </c>
      <c r="H130" s="65" t="str">
        <f>IF(Loan_Not_Paid*Values_Entered,Ending_Balance,"")</f>
        <v/>
      </c>
    </row>
    <row r="131" spans="2:8" ht="14" customHeight="1">
      <c r="B131" s="73" t="str">
        <f>IF(Loan_Not_Paid*Values_Entered,Payment_Number,"")</f>
        <v/>
      </c>
      <c r="C131" s="51" t="str">
        <f>IF(Loan_Not_Paid*Values_Entered,Payment_Date,"")</f>
        <v/>
      </c>
      <c r="D131" s="57">
        <f>IF(Loan_Not_Paid*Values_Entered,Beginning_Balance,0)</f>
        <v>0</v>
      </c>
      <c r="E131" s="57">
        <f>IF(Loan_Not_Paid*Values_Entered,Monthly_Payment,0)</f>
        <v>0</v>
      </c>
      <c r="F131" s="57">
        <f>IF(Loan_Not_Paid*Values_Entered,Principal,0)</f>
        <v>0</v>
      </c>
      <c r="G131" s="57">
        <f>IF(Loan_Not_Paid*Values_Entered,Interest,0)</f>
        <v>0</v>
      </c>
      <c r="H131" s="65" t="str">
        <f>IF(Loan_Not_Paid*Values_Entered,Ending_Balance,"")</f>
        <v/>
      </c>
    </row>
    <row r="132" spans="2:8" ht="14" customHeight="1">
      <c r="B132" s="73" t="str">
        <f>IF(Loan_Not_Paid*Values_Entered,Payment_Number,"")</f>
        <v/>
      </c>
      <c r="C132" s="51" t="str">
        <f>IF(Loan_Not_Paid*Values_Entered,Payment_Date,"")</f>
        <v/>
      </c>
      <c r="D132" s="57">
        <f>IF(Loan_Not_Paid*Values_Entered,Beginning_Balance,0)</f>
        <v>0</v>
      </c>
      <c r="E132" s="57">
        <f>IF(Loan_Not_Paid*Values_Entered,Monthly_Payment,0)</f>
        <v>0</v>
      </c>
      <c r="F132" s="57">
        <f>IF(Loan_Not_Paid*Values_Entered,Principal,0)</f>
        <v>0</v>
      </c>
      <c r="G132" s="57">
        <f>IF(Loan_Not_Paid*Values_Entered,Interest,0)</f>
        <v>0</v>
      </c>
      <c r="H132" s="65" t="str">
        <f>IF(Loan_Not_Paid*Values_Entered,Ending_Balance,"")</f>
        <v/>
      </c>
    </row>
    <row r="133" spans="2:8" ht="14" customHeight="1">
      <c r="B133" s="73" t="str">
        <f>IF(Loan_Not_Paid*Values_Entered,Payment_Number,"")</f>
        <v/>
      </c>
      <c r="C133" s="51" t="str">
        <f>IF(Loan_Not_Paid*Values_Entered,Payment_Date,"")</f>
        <v/>
      </c>
      <c r="D133" s="57">
        <f>IF(Loan_Not_Paid*Values_Entered,Beginning_Balance,0)</f>
        <v>0</v>
      </c>
      <c r="E133" s="57">
        <f>IF(Loan_Not_Paid*Values_Entered,Monthly_Payment,0)</f>
        <v>0</v>
      </c>
      <c r="F133" s="57">
        <f>IF(Loan_Not_Paid*Values_Entered,Principal,0)</f>
        <v>0</v>
      </c>
      <c r="G133" s="57">
        <f>IF(Loan_Not_Paid*Values_Entered,Interest,0)</f>
        <v>0</v>
      </c>
      <c r="H133" s="65" t="str">
        <f>IF(Loan_Not_Paid*Values_Entered,Ending_Balance,"")</f>
        <v/>
      </c>
    </row>
    <row r="134" spans="2:8" ht="14" customHeight="1">
      <c r="B134" s="73" t="str">
        <f>IF(Loan_Not_Paid*Values_Entered,Payment_Number,"")</f>
        <v/>
      </c>
      <c r="C134" s="51" t="str">
        <f>IF(Loan_Not_Paid*Values_Entered,Payment_Date,"")</f>
        <v/>
      </c>
      <c r="D134" s="57">
        <f>IF(Loan_Not_Paid*Values_Entered,Beginning_Balance,0)</f>
        <v>0</v>
      </c>
      <c r="E134" s="57">
        <f>IF(Loan_Not_Paid*Values_Entered,Monthly_Payment,0)</f>
        <v>0</v>
      </c>
      <c r="F134" s="57">
        <f>IF(Loan_Not_Paid*Values_Entered,Principal,0)</f>
        <v>0</v>
      </c>
      <c r="G134" s="57">
        <f>IF(Loan_Not_Paid*Values_Entered,Interest,0)</f>
        <v>0</v>
      </c>
      <c r="H134" s="65" t="str">
        <f>IF(Loan_Not_Paid*Values_Entered,Ending_Balance,"")</f>
        <v/>
      </c>
    </row>
    <row r="135" spans="2:8" ht="14" customHeight="1">
      <c r="B135" s="73" t="str">
        <f>IF(Loan_Not_Paid*Values_Entered,Payment_Number,"")</f>
        <v/>
      </c>
      <c r="C135" s="51" t="str">
        <f>IF(Loan_Not_Paid*Values_Entered,Payment_Date,"")</f>
        <v/>
      </c>
      <c r="D135" s="57">
        <f>IF(Loan_Not_Paid*Values_Entered,Beginning_Balance,0)</f>
        <v>0</v>
      </c>
      <c r="E135" s="57">
        <f>IF(Loan_Not_Paid*Values_Entered,Monthly_Payment,0)</f>
        <v>0</v>
      </c>
      <c r="F135" s="57">
        <f>IF(Loan_Not_Paid*Values_Entered,Principal,0)</f>
        <v>0</v>
      </c>
      <c r="G135" s="57">
        <f>IF(Loan_Not_Paid*Values_Entered,Interest,0)</f>
        <v>0</v>
      </c>
      <c r="H135" s="65" t="str">
        <f>IF(Loan_Not_Paid*Values_Entered,Ending_Balance,"")</f>
        <v/>
      </c>
    </row>
    <row r="136" spans="2:8" ht="14" customHeight="1">
      <c r="B136" s="73" t="str">
        <f>IF(Loan_Not_Paid*Values_Entered,Payment_Number,"")</f>
        <v/>
      </c>
      <c r="C136" s="51" t="str">
        <f>IF(Loan_Not_Paid*Values_Entered,Payment_Date,"")</f>
        <v/>
      </c>
      <c r="D136" s="57">
        <f>IF(Loan_Not_Paid*Values_Entered,Beginning_Balance,0)</f>
        <v>0</v>
      </c>
      <c r="E136" s="57">
        <f>IF(Loan_Not_Paid*Values_Entered,Monthly_Payment,0)</f>
        <v>0</v>
      </c>
      <c r="F136" s="57">
        <f>IF(Loan_Not_Paid*Values_Entered,Principal,0)</f>
        <v>0</v>
      </c>
      <c r="G136" s="57">
        <f>IF(Loan_Not_Paid*Values_Entered,Interest,0)</f>
        <v>0</v>
      </c>
      <c r="H136" s="65" t="str">
        <f>IF(Loan_Not_Paid*Values_Entered,Ending_Balance,"")</f>
        <v/>
      </c>
    </row>
    <row r="137" spans="2:8" ht="14" customHeight="1">
      <c r="B137" s="73" t="str">
        <f>IF(Loan_Not_Paid*Values_Entered,Payment_Number,"")</f>
        <v/>
      </c>
      <c r="C137" s="51" t="str">
        <f>IF(Loan_Not_Paid*Values_Entered,Payment_Date,"")</f>
        <v/>
      </c>
      <c r="D137" s="57">
        <f>IF(Loan_Not_Paid*Values_Entered,Beginning_Balance,0)</f>
        <v>0</v>
      </c>
      <c r="E137" s="57">
        <f>IF(Loan_Not_Paid*Values_Entered,Monthly_Payment,0)</f>
        <v>0</v>
      </c>
      <c r="F137" s="57">
        <f>IF(Loan_Not_Paid*Values_Entered,Principal,0)</f>
        <v>0</v>
      </c>
      <c r="G137" s="57">
        <f>IF(Loan_Not_Paid*Values_Entered,Interest,0)</f>
        <v>0</v>
      </c>
      <c r="H137" s="65" t="str">
        <f>IF(Loan_Not_Paid*Values_Entered,Ending_Balance,"")</f>
        <v/>
      </c>
    </row>
    <row r="138" spans="2:8" ht="14" customHeight="1">
      <c r="B138" s="73" t="str">
        <f>IF(Loan_Not_Paid*Values_Entered,Payment_Number,"")</f>
        <v/>
      </c>
      <c r="C138" s="51" t="str">
        <f>IF(Loan_Not_Paid*Values_Entered,Payment_Date,"")</f>
        <v/>
      </c>
      <c r="D138" s="57">
        <f>IF(Loan_Not_Paid*Values_Entered,Beginning_Balance,0)</f>
        <v>0</v>
      </c>
      <c r="E138" s="57">
        <f>IF(Loan_Not_Paid*Values_Entered,Monthly_Payment,0)</f>
        <v>0</v>
      </c>
      <c r="F138" s="57">
        <f>IF(Loan_Not_Paid*Values_Entered,Principal,0)</f>
        <v>0</v>
      </c>
      <c r="G138" s="57">
        <f>IF(Loan_Not_Paid*Values_Entered,Interest,0)</f>
        <v>0</v>
      </c>
      <c r="H138" s="65" t="str">
        <f>IF(Loan_Not_Paid*Values_Entered,Ending_Balance,"")</f>
        <v/>
      </c>
    </row>
    <row r="139" spans="2:8" ht="14" customHeight="1">
      <c r="B139" s="73" t="str">
        <f>IF(Loan_Not_Paid*Values_Entered,Payment_Number,"")</f>
        <v/>
      </c>
      <c r="C139" s="51" t="str">
        <f>IF(Loan_Not_Paid*Values_Entered,Payment_Date,"")</f>
        <v/>
      </c>
      <c r="D139" s="57">
        <f>IF(Loan_Not_Paid*Values_Entered,Beginning_Balance,0)</f>
        <v>0</v>
      </c>
      <c r="E139" s="57">
        <f>IF(Loan_Not_Paid*Values_Entered,Monthly_Payment,0)</f>
        <v>0</v>
      </c>
      <c r="F139" s="57">
        <f>IF(Loan_Not_Paid*Values_Entered,Principal,0)</f>
        <v>0</v>
      </c>
      <c r="G139" s="57">
        <f>IF(Loan_Not_Paid*Values_Entered,Interest,0)</f>
        <v>0</v>
      </c>
      <c r="H139" s="65" t="str">
        <f>IF(Loan_Not_Paid*Values_Entered,Ending_Balance,"")</f>
        <v/>
      </c>
    </row>
    <row r="140" spans="2:8" ht="14" customHeight="1">
      <c r="B140" s="73" t="str">
        <f>IF(Loan_Not_Paid*Values_Entered,Payment_Number,"")</f>
        <v/>
      </c>
      <c r="C140" s="51" t="str">
        <f>IF(Loan_Not_Paid*Values_Entered,Payment_Date,"")</f>
        <v/>
      </c>
      <c r="D140" s="57">
        <f>IF(Loan_Not_Paid*Values_Entered,Beginning_Balance,0)</f>
        <v>0</v>
      </c>
      <c r="E140" s="57">
        <f>IF(Loan_Not_Paid*Values_Entered,Monthly_Payment,0)</f>
        <v>0</v>
      </c>
      <c r="F140" s="57">
        <f>IF(Loan_Not_Paid*Values_Entered,Principal,0)</f>
        <v>0</v>
      </c>
      <c r="G140" s="57">
        <f>IF(Loan_Not_Paid*Values_Entered,Interest,0)</f>
        <v>0</v>
      </c>
      <c r="H140" s="65" t="str">
        <f>IF(Loan_Not_Paid*Values_Entered,Ending_Balance,"")</f>
        <v/>
      </c>
    </row>
    <row r="141" spans="2:8" ht="14" customHeight="1">
      <c r="B141" s="73" t="str">
        <f>IF(Loan_Not_Paid*Values_Entered,Payment_Number,"")</f>
        <v/>
      </c>
      <c r="C141" s="51" t="str">
        <f>IF(Loan_Not_Paid*Values_Entered,Payment_Date,"")</f>
        <v/>
      </c>
      <c r="D141" s="57">
        <f>IF(Loan_Not_Paid*Values_Entered,Beginning_Balance,0)</f>
        <v>0</v>
      </c>
      <c r="E141" s="57">
        <f>IF(Loan_Not_Paid*Values_Entered,Monthly_Payment,0)</f>
        <v>0</v>
      </c>
      <c r="F141" s="57">
        <f>IF(Loan_Not_Paid*Values_Entered,Principal,0)</f>
        <v>0</v>
      </c>
      <c r="G141" s="57">
        <f>IF(Loan_Not_Paid*Values_Entered,Interest,0)</f>
        <v>0</v>
      </c>
      <c r="H141" s="65" t="str">
        <f>IF(Loan_Not_Paid*Values_Entered,Ending_Balance,"")</f>
        <v/>
      </c>
    </row>
    <row r="142" spans="2:8" ht="14" customHeight="1">
      <c r="B142" s="73" t="str">
        <f>IF(Loan_Not_Paid*Values_Entered,Payment_Number,"")</f>
        <v/>
      </c>
      <c r="C142" s="51" t="str">
        <f>IF(Loan_Not_Paid*Values_Entered,Payment_Date,"")</f>
        <v/>
      </c>
      <c r="D142" s="57">
        <f>IF(Loan_Not_Paid*Values_Entered,Beginning_Balance,0)</f>
        <v>0</v>
      </c>
      <c r="E142" s="57">
        <f>IF(Loan_Not_Paid*Values_Entered,Monthly_Payment,0)</f>
        <v>0</v>
      </c>
      <c r="F142" s="57">
        <f>IF(Loan_Not_Paid*Values_Entered,Principal,0)</f>
        <v>0</v>
      </c>
      <c r="G142" s="57">
        <f>IF(Loan_Not_Paid*Values_Entered,Interest,0)</f>
        <v>0</v>
      </c>
      <c r="H142" s="65" t="str">
        <f>IF(Loan_Not_Paid*Values_Entered,Ending_Balance,"")</f>
        <v/>
      </c>
    </row>
    <row r="143" spans="2:8" ht="14" customHeight="1">
      <c r="B143" s="73" t="str">
        <f>IF(Loan_Not_Paid*Values_Entered,Payment_Number,"")</f>
        <v/>
      </c>
      <c r="C143" s="51" t="str">
        <f>IF(Loan_Not_Paid*Values_Entered,Payment_Date,"")</f>
        <v/>
      </c>
      <c r="D143" s="57">
        <f>IF(Loan_Not_Paid*Values_Entered,Beginning_Balance,0)</f>
        <v>0</v>
      </c>
      <c r="E143" s="57">
        <f>IF(Loan_Not_Paid*Values_Entered,Monthly_Payment,0)</f>
        <v>0</v>
      </c>
      <c r="F143" s="57">
        <f>IF(Loan_Not_Paid*Values_Entered,Principal,0)</f>
        <v>0</v>
      </c>
      <c r="G143" s="57">
        <f>IF(Loan_Not_Paid*Values_Entered,Interest,0)</f>
        <v>0</v>
      </c>
      <c r="H143" s="65" t="str">
        <f>IF(Loan_Not_Paid*Values_Entered,Ending_Balance,"")</f>
        <v/>
      </c>
    </row>
    <row r="144" spans="2:8" ht="14" customHeight="1">
      <c r="B144" s="73" t="str">
        <f>IF(Loan_Not_Paid*Values_Entered,Payment_Number,"")</f>
        <v/>
      </c>
      <c r="C144" s="51" t="str">
        <f>IF(Loan_Not_Paid*Values_Entered,Payment_Date,"")</f>
        <v/>
      </c>
      <c r="D144" s="57">
        <f>IF(Loan_Not_Paid*Values_Entered,Beginning_Balance,0)</f>
        <v>0</v>
      </c>
      <c r="E144" s="57">
        <f>IF(Loan_Not_Paid*Values_Entered,Monthly_Payment,0)</f>
        <v>0</v>
      </c>
      <c r="F144" s="57">
        <f>IF(Loan_Not_Paid*Values_Entered,Principal,0)</f>
        <v>0</v>
      </c>
      <c r="G144" s="57">
        <f>IF(Loan_Not_Paid*Values_Entered,Interest,0)</f>
        <v>0</v>
      </c>
      <c r="H144" s="65" t="str">
        <f>IF(Loan_Not_Paid*Values_Entered,Ending_Balance,"")</f>
        <v/>
      </c>
    </row>
    <row r="145" spans="2:8" ht="14" customHeight="1">
      <c r="B145" s="73" t="str">
        <f>IF(Loan_Not_Paid*Values_Entered,Payment_Number,"")</f>
        <v/>
      </c>
      <c r="C145" s="51" t="str">
        <f>IF(Loan_Not_Paid*Values_Entered,Payment_Date,"")</f>
        <v/>
      </c>
      <c r="D145" s="57">
        <f>IF(Loan_Not_Paid*Values_Entered,Beginning_Balance,0)</f>
        <v>0</v>
      </c>
      <c r="E145" s="57">
        <f>IF(Loan_Not_Paid*Values_Entered,Monthly_Payment,0)</f>
        <v>0</v>
      </c>
      <c r="F145" s="57">
        <f>IF(Loan_Not_Paid*Values_Entered,Principal,0)</f>
        <v>0</v>
      </c>
      <c r="G145" s="57">
        <f>IF(Loan_Not_Paid*Values_Entered,Interest,0)</f>
        <v>0</v>
      </c>
      <c r="H145" s="65" t="str">
        <f>IF(Loan_Not_Paid*Values_Entered,Ending_Balance,"")</f>
        <v/>
      </c>
    </row>
    <row r="146" spans="2:8" ht="14" customHeight="1">
      <c r="B146" s="73" t="str">
        <f>IF(Loan_Not_Paid*Values_Entered,Payment_Number,"")</f>
        <v/>
      </c>
      <c r="C146" s="51" t="str">
        <f>IF(Loan_Not_Paid*Values_Entered,Payment_Date,"")</f>
        <v/>
      </c>
      <c r="D146" s="57">
        <f>IF(Loan_Not_Paid*Values_Entered,Beginning_Balance,0)</f>
        <v>0</v>
      </c>
      <c r="E146" s="57">
        <f>IF(Loan_Not_Paid*Values_Entered,Monthly_Payment,0)</f>
        <v>0</v>
      </c>
      <c r="F146" s="57">
        <f>IF(Loan_Not_Paid*Values_Entered,Principal,0)</f>
        <v>0</v>
      </c>
      <c r="G146" s="57">
        <f>IF(Loan_Not_Paid*Values_Entered,Interest,0)</f>
        <v>0</v>
      </c>
      <c r="H146" s="65" t="str">
        <f>IF(Loan_Not_Paid*Values_Entered,Ending_Balance,"")</f>
        <v/>
      </c>
    </row>
    <row r="147" spans="2:8" ht="14" customHeight="1">
      <c r="B147" s="73" t="str">
        <f>IF(Loan_Not_Paid*Values_Entered,Payment_Number,"")</f>
        <v/>
      </c>
      <c r="C147" s="51" t="str">
        <f>IF(Loan_Not_Paid*Values_Entered,Payment_Date,"")</f>
        <v/>
      </c>
      <c r="D147" s="57">
        <f>IF(Loan_Not_Paid*Values_Entered,Beginning_Balance,0)</f>
        <v>0</v>
      </c>
      <c r="E147" s="57">
        <f>IF(Loan_Not_Paid*Values_Entered,Monthly_Payment,0)</f>
        <v>0</v>
      </c>
      <c r="F147" s="57">
        <f>IF(Loan_Not_Paid*Values_Entered,Principal,0)</f>
        <v>0</v>
      </c>
      <c r="G147" s="57">
        <f>IF(Loan_Not_Paid*Values_Entered,Interest,0)</f>
        <v>0</v>
      </c>
      <c r="H147" s="65" t="str">
        <f>IF(Loan_Not_Paid*Values_Entered,Ending_Balance,"")</f>
        <v/>
      </c>
    </row>
    <row r="148" spans="2:8" ht="14" customHeight="1">
      <c r="B148" s="73" t="str">
        <f>IF(Loan_Not_Paid*Values_Entered,Payment_Number,"")</f>
        <v/>
      </c>
      <c r="C148" s="51" t="str">
        <f>IF(Loan_Not_Paid*Values_Entered,Payment_Date,"")</f>
        <v/>
      </c>
      <c r="D148" s="57">
        <f>IF(Loan_Not_Paid*Values_Entered,Beginning_Balance,0)</f>
        <v>0</v>
      </c>
      <c r="E148" s="57">
        <f>IF(Loan_Not_Paid*Values_Entered,Monthly_Payment,0)</f>
        <v>0</v>
      </c>
      <c r="F148" s="57">
        <f>IF(Loan_Not_Paid*Values_Entered,Principal,0)</f>
        <v>0</v>
      </c>
      <c r="G148" s="57">
        <f>IF(Loan_Not_Paid*Values_Entered,Interest,0)</f>
        <v>0</v>
      </c>
      <c r="H148" s="65" t="str">
        <f>IF(Loan_Not_Paid*Values_Entered,Ending_Balance,"")</f>
        <v/>
      </c>
    </row>
    <row r="149" spans="2:8" ht="14" customHeight="1">
      <c r="B149" s="73" t="str">
        <f>IF(Loan_Not_Paid*Values_Entered,Payment_Number,"")</f>
        <v/>
      </c>
      <c r="C149" s="51" t="str">
        <f>IF(Loan_Not_Paid*Values_Entered,Payment_Date,"")</f>
        <v/>
      </c>
      <c r="D149" s="57">
        <f>IF(Loan_Not_Paid*Values_Entered,Beginning_Balance,0)</f>
        <v>0</v>
      </c>
      <c r="E149" s="57">
        <f>IF(Loan_Not_Paid*Values_Entered,Monthly_Payment,0)</f>
        <v>0</v>
      </c>
      <c r="F149" s="57">
        <f>IF(Loan_Not_Paid*Values_Entered,Principal,0)</f>
        <v>0</v>
      </c>
      <c r="G149" s="57">
        <f>IF(Loan_Not_Paid*Values_Entered,Interest,0)</f>
        <v>0</v>
      </c>
      <c r="H149" s="65" t="str">
        <f>IF(Loan_Not_Paid*Values_Entered,Ending_Balance,"")</f>
        <v/>
      </c>
    </row>
    <row r="150" spans="2:8" ht="14" customHeight="1">
      <c r="B150" s="73" t="str">
        <f>IF(Loan_Not_Paid*Values_Entered,Payment_Number,"")</f>
        <v/>
      </c>
      <c r="C150" s="51" t="str">
        <f>IF(Loan_Not_Paid*Values_Entered,Payment_Date,"")</f>
        <v/>
      </c>
      <c r="D150" s="57">
        <f>IF(Loan_Not_Paid*Values_Entered,Beginning_Balance,0)</f>
        <v>0</v>
      </c>
      <c r="E150" s="57">
        <f>IF(Loan_Not_Paid*Values_Entered,Monthly_Payment,0)</f>
        <v>0</v>
      </c>
      <c r="F150" s="57">
        <f>IF(Loan_Not_Paid*Values_Entered,Principal,0)</f>
        <v>0</v>
      </c>
      <c r="G150" s="57">
        <f>IF(Loan_Not_Paid*Values_Entered,Interest,0)</f>
        <v>0</v>
      </c>
      <c r="H150" s="65" t="str">
        <f>IF(Loan_Not_Paid*Values_Entered,Ending_Balance,"")</f>
        <v/>
      </c>
    </row>
    <row r="151" spans="2:8" ht="14" customHeight="1">
      <c r="B151" s="73" t="str">
        <f>IF(Loan_Not_Paid*Values_Entered,Payment_Number,"")</f>
        <v/>
      </c>
      <c r="C151" s="51" t="str">
        <f>IF(Loan_Not_Paid*Values_Entered,Payment_Date,"")</f>
        <v/>
      </c>
      <c r="D151" s="57">
        <f>IF(Loan_Not_Paid*Values_Entered,Beginning_Balance,0)</f>
        <v>0</v>
      </c>
      <c r="E151" s="57">
        <f>IF(Loan_Not_Paid*Values_Entered,Monthly_Payment,0)</f>
        <v>0</v>
      </c>
      <c r="F151" s="57">
        <f>IF(Loan_Not_Paid*Values_Entered,Principal,0)</f>
        <v>0</v>
      </c>
      <c r="G151" s="57">
        <f>IF(Loan_Not_Paid*Values_Entered,Interest,0)</f>
        <v>0</v>
      </c>
      <c r="H151" s="65" t="str">
        <f>IF(Loan_Not_Paid*Values_Entered,Ending_Balance,"")</f>
        <v/>
      </c>
    </row>
    <row r="152" spans="2:8" ht="14" customHeight="1">
      <c r="B152" s="73" t="str">
        <f>IF(Loan_Not_Paid*Values_Entered,Payment_Number,"")</f>
        <v/>
      </c>
      <c r="C152" s="51" t="str">
        <f>IF(Loan_Not_Paid*Values_Entered,Payment_Date,"")</f>
        <v/>
      </c>
      <c r="D152" s="57">
        <f>IF(Loan_Not_Paid*Values_Entered,Beginning_Balance,0)</f>
        <v>0</v>
      </c>
      <c r="E152" s="57">
        <f>IF(Loan_Not_Paid*Values_Entered,Monthly_Payment,0)</f>
        <v>0</v>
      </c>
      <c r="F152" s="57">
        <f>IF(Loan_Not_Paid*Values_Entered,Principal,0)</f>
        <v>0</v>
      </c>
      <c r="G152" s="57">
        <f>IF(Loan_Not_Paid*Values_Entered,Interest,0)</f>
        <v>0</v>
      </c>
      <c r="H152" s="65" t="str">
        <f>IF(Loan_Not_Paid*Values_Entered,Ending_Balance,"")</f>
        <v/>
      </c>
    </row>
    <row r="153" spans="2:8" ht="14" customHeight="1">
      <c r="B153" s="73" t="str">
        <f>IF(Loan_Not_Paid*Values_Entered,Payment_Number,"")</f>
        <v/>
      </c>
      <c r="C153" s="51" t="str">
        <f>IF(Loan_Not_Paid*Values_Entered,Payment_Date,"")</f>
        <v/>
      </c>
      <c r="D153" s="57">
        <f>IF(Loan_Not_Paid*Values_Entered,Beginning_Balance,0)</f>
        <v>0</v>
      </c>
      <c r="E153" s="57">
        <f>IF(Loan_Not_Paid*Values_Entered,Monthly_Payment,0)</f>
        <v>0</v>
      </c>
      <c r="F153" s="57">
        <f>IF(Loan_Not_Paid*Values_Entered,Principal,0)</f>
        <v>0</v>
      </c>
      <c r="G153" s="57">
        <f>IF(Loan_Not_Paid*Values_Entered,Interest,0)</f>
        <v>0</v>
      </c>
      <c r="H153" s="65" t="str">
        <f>IF(Loan_Not_Paid*Values_Entered,Ending_Balance,"")</f>
        <v/>
      </c>
    </row>
    <row r="154" spans="2:8" ht="14" customHeight="1">
      <c r="B154" s="73" t="str">
        <f>IF(Loan_Not_Paid*Values_Entered,Payment_Number,"")</f>
        <v/>
      </c>
      <c r="C154" s="51" t="str">
        <f>IF(Loan_Not_Paid*Values_Entered,Payment_Date,"")</f>
        <v/>
      </c>
      <c r="D154" s="57">
        <f>IF(Loan_Not_Paid*Values_Entered,Beginning_Balance,0)</f>
        <v>0</v>
      </c>
      <c r="E154" s="57">
        <f>IF(Loan_Not_Paid*Values_Entered,Monthly_Payment,0)</f>
        <v>0</v>
      </c>
      <c r="F154" s="57">
        <f>IF(Loan_Not_Paid*Values_Entered,Principal,0)</f>
        <v>0</v>
      </c>
      <c r="G154" s="57">
        <f>IF(Loan_Not_Paid*Values_Entered,Interest,0)</f>
        <v>0</v>
      </c>
      <c r="H154" s="65" t="str">
        <f>IF(Loan_Not_Paid*Values_Entered,Ending_Balance,"")</f>
        <v/>
      </c>
    </row>
    <row r="155" spans="2:8" ht="14" customHeight="1">
      <c r="B155" s="73" t="str">
        <f>IF(Loan_Not_Paid*Values_Entered,Payment_Number,"")</f>
        <v/>
      </c>
      <c r="C155" s="51" t="str">
        <f>IF(Loan_Not_Paid*Values_Entered,Payment_Date,"")</f>
        <v/>
      </c>
      <c r="D155" s="57">
        <f>IF(Loan_Not_Paid*Values_Entered,Beginning_Balance,0)</f>
        <v>0</v>
      </c>
      <c r="E155" s="57">
        <f>IF(Loan_Not_Paid*Values_Entered,Monthly_Payment,0)</f>
        <v>0</v>
      </c>
      <c r="F155" s="57">
        <f>IF(Loan_Not_Paid*Values_Entered,Principal,0)</f>
        <v>0</v>
      </c>
      <c r="G155" s="57">
        <f>IF(Loan_Not_Paid*Values_Entered,Interest,0)</f>
        <v>0</v>
      </c>
      <c r="H155" s="65" t="str">
        <f>IF(Loan_Not_Paid*Values_Entered,Ending_Balance,"")</f>
        <v/>
      </c>
    </row>
    <row r="156" spans="2:8" ht="14" customHeight="1">
      <c r="B156" s="73" t="str">
        <f>IF(Loan_Not_Paid*Values_Entered,Payment_Number,"")</f>
        <v/>
      </c>
      <c r="C156" s="51" t="str">
        <f>IF(Loan_Not_Paid*Values_Entered,Payment_Date,"")</f>
        <v/>
      </c>
      <c r="D156" s="57">
        <f>IF(Loan_Not_Paid*Values_Entered,Beginning_Balance,0)</f>
        <v>0</v>
      </c>
      <c r="E156" s="57">
        <f>IF(Loan_Not_Paid*Values_Entered,Monthly_Payment,0)</f>
        <v>0</v>
      </c>
      <c r="F156" s="57">
        <f>IF(Loan_Not_Paid*Values_Entered,Principal,0)</f>
        <v>0</v>
      </c>
      <c r="G156" s="57">
        <f>IF(Loan_Not_Paid*Values_Entered,Interest,0)</f>
        <v>0</v>
      </c>
      <c r="H156" s="65" t="str">
        <f>IF(Loan_Not_Paid*Values_Entered,Ending_Balance,"")</f>
        <v/>
      </c>
    </row>
    <row r="157" spans="2:8" ht="14" customHeight="1">
      <c r="B157" s="73" t="str">
        <f>IF(Loan_Not_Paid*Values_Entered,Payment_Number,"")</f>
        <v/>
      </c>
      <c r="C157" s="51" t="str">
        <f>IF(Loan_Not_Paid*Values_Entered,Payment_Date,"")</f>
        <v/>
      </c>
      <c r="D157" s="57">
        <f>IF(Loan_Not_Paid*Values_Entered,Beginning_Balance,0)</f>
        <v>0</v>
      </c>
      <c r="E157" s="57">
        <f>IF(Loan_Not_Paid*Values_Entered,Monthly_Payment,0)</f>
        <v>0</v>
      </c>
      <c r="F157" s="57">
        <f>IF(Loan_Not_Paid*Values_Entered,Principal,0)</f>
        <v>0</v>
      </c>
      <c r="G157" s="57">
        <f>IF(Loan_Not_Paid*Values_Entered,Interest,0)</f>
        <v>0</v>
      </c>
      <c r="H157" s="65" t="str">
        <f>IF(Loan_Not_Paid*Values_Entered,Ending_Balance,"")</f>
        <v/>
      </c>
    </row>
    <row r="158" spans="2:8" ht="14" customHeight="1">
      <c r="B158" s="73" t="str">
        <f>IF(Loan_Not_Paid*Values_Entered,Payment_Number,"")</f>
        <v/>
      </c>
      <c r="C158" s="51" t="str">
        <f>IF(Loan_Not_Paid*Values_Entered,Payment_Date,"")</f>
        <v/>
      </c>
      <c r="D158" s="57">
        <f>IF(Loan_Not_Paid*Values_Entered,Beginning_Balance,0)</f>
        <v>0</v>
      </c>
      <c r="E158" s="57">
        <f>IF(Loan_Not_Paid*Values_Entered,Monthly_Payment,0)</f>
        <v>0</v>
      </c>
      <c r="F158" s="57">
        <f>IF(Loan_Not_Paid*Values_Entered,Principal,0)</f>
        <v>0</v>
      </c>
      <c r="G158" s="57">
        <f>IF(Loan_Not_Paid*Values_Entered,Interest,0)</f>
        <v>0</v>
      </c>
      <c r="H158" s="65" t="str">
        <f>IF(Loan_Not_Paid*Values_Entered,Ending_Balance,"")</f>
        <v/>
      </c>
    </row>
    <row r="159" spans="2:8" ht="14" customHeight="1">
      <c r="B159" s="73" t="str">
        <f>IF(Loan_Not_Paid*Values_Entered,Payment_Number,"")</f>
        <v/>
      </c>
      <c r="C159" s="51" t="str">
        <f>IF(Loan_Not_Paid*Values_Entered,Payment_Date,"")</f>
        <v/>
      </c>
      <c r="D159" s="57">
        <f>IF(Loan_Not_Paid*Values_Entered,Beginning_Balance,0)</f>
        <v>0</v>
      </c>
      <c r="E159" s="57">
        <f>IF(Loan_Not_Paid*Values_Entered,Monthly_Payment,0)</f>
        <v>0</v>
      </c>
      <c r="F159" s="57">
        <f>IF(Loan_Not_Paid*Values_Entered,Principal,0)</f>
        <v>0</v>
      </c>
      <c r="G159" s="57">
        <f>IF(Loan_Not_Paid*Values_Entered,Interest,0)</f>
        <v>0</v>
      </c>
      <c r="H159" s="65" t="str">
        <f>IF(Loan_Not_Paid*Values_Entered,Ending_Balance,"")</f>
        <v/>
      </c>
    </row>
    <row r="160" spans="2:8" ht="14" customHeight="1">
      <c r="B160" s="73" t="str">
        <f>IF(Loan_Not_Paid*Values_Entered,Payment_Number,"")</f>
        <v/>
      </c>
      <c r="C160" s="51" t="str">
        <f>IF(Loan_Not_Paid*Values_Entered,Payment_Date,"")</f>
        <v/>
      </c>
      <c r="D160" s="57">
        <f>IF(Loan_Not_Paid*Values_Entered,Beginning_Balance,0)</f>
        <v>0</v>
      </c>
      <c r="E160" s="57">
        <f>IF(Loan_Not_Paid*Values_Entered,Monthly_Payment,0)</f>
        <v>0</v>
      </c>
      <c r="F160" s="57">
        <f>IF(Loan_Not_Paid*Values_Entered,Principal,0)</f>
        <v>0</v>
      </c>
      <c r="G160" s="57">
        <f>IF(Loan_Not_Paid*Values_Entered,Interest,0)</f>
        <v>0</v>
      </c>
      <c r="H160" s="65" t="str">
        <f>IF(Loan_Not_Paid*Values_Entered,Ending_Balance,"")</f>
        <v/>
      </c>
    </row>
    <row r="161" spans="2:8" ht="14" customHeight="1">
      <c r="B161" s="73" t="str">
        <f>IF(Loan_Not_Paid*Values_Entered,Payment_Number,"")</f>
        <v/>
      </c>
      <c r="C161" s="51" t="str">
        <f>IF(Loan_Not_Paid*Values_Entered,Payment_Date,"")</f>
        <v/>
      </c>
      <c r="D161" s="57">
        <f>IF(Loan_Not_Paid*Values_Entered,Beginning_Balance,0)</f>
        <v>0</v>
      </c>
      <c r="E161" s="57">
        <f>IF(Loan_Not_Paid*Values_Entered,Monthly_Payment,0)</f>
        <v>0</v>
      </c>
      <c r="F161" s="57">
        <f>IF(Loan_Not_Paid*Values_Entered,Principal,0)</f>
        <v>0</v>
      </c>
      <c r="G161" s="57">
        <f>IF(Loan_Not_Paid*Values_Entered,Interest,0)</f>
        <v>0</v>
      </c>
      <c r="H161" s="65" t="str">
        <f>IF(Loan_Not_Paid*Values_Entered,Ending_Balance,"")</f>
        <v/>
      </c>
    </row>
    <row r="162" spans="2:8" ht="14" customHeight="1">
      <c r="B162" s="73" t="str">
        <f>IF(Loan_Not_Paid*Values_Entered,Payment_Number,"")</f>
        <v/>
      </c>
      <c r="C162" s="51" t="str">
        <f>IF(Loan_Not_Paid*Values_Entered,Payment_Date,"")</f>
        <v/>
      </c>
      <c r="D162" s="57">
        <f>IF(Loan_Not_Paid*Values_Entered,Beginning_Balance,0)</f>
        <v>0</v>
      </c>
      <c r="E162" s="57">
        <f>IF(Loan_Not_Paid*Values_Entered,Monthly_Payment,0)</f>
        <v>0</v>
      </c>
      <c r="F162" s="57">
        <f>IF(Loan_Not_Paid*Values_Entered,Principal,0)</f>
        <v>0</v>
      </c>
      <c r="G162" s="57">
        <f>IF(Loan_Not_Paid*Values_Entered,Interest,0)</f>
        <v>0</v>
      </c>
      <c r="H162" s="65" t="str">
        <f>IF(Loan_Not_Paid*Values_Entered,Ending_Balance,"")</f>
        <v/>
      </c>
    </row>
    <row r="163" spans="2:8" ht="14" customHeight="1">
      <c r="B163" s="73" t="str">
        <f>IF(Loan_Not_Paid*Values_Entered,Payment_Number,"")</f>
        <v/>
      </c>
      <c r="C163" s="51" t="str">
        <f>IF(Loan_Not_Paid*Values_Entered,Payment_Date,"")</f>
        <v/>
      </c>
      <c r="D163" s="57">
        <f>IF(Loan_Not_Paid*Values_Entered,Beginning_Balance,0)</f>
        <v>0</v>
      </c>
      <c r="E163" s="57">
        <f>IF(Loan_Not_Paid*Values_Entered,Monthly_Payment,0)</f>
        <v>0</v>
      </c>
      <c r="F163" s="57">
        <f>IF(Loan_Not_Paid*Values_Entered,Principal,0)</f>
        <v>0</v>
      </c>
      <c r="G163" s="57">
        <f>IF(Loan_Not_Paid*Values_Entered,Interest,0)</f>
        <v>0</v>
      </c>
      <c r="H163" s="65" t="str">
        <f>IF(Loan_Not_Paid*Values_Entered,Ending_Balance,"")</f>
        <v/>
      </c>
    </row>
    <row r="164" spans="2:8" ht="14" customHeight="1">
      <c r="B164" s="73" t="str">
        <f>IF(Loan_Not_Paid*Values_Entered,Payment_Number,"")</f>
        <v/>
      </c>
      <c r="C164" s="51" t="str">
        <f>IF(Loan_Not_Paid*Values_Entered,Payment_Date,"")</f>
        <v/>
      </c>
      <c r="D164" s="57">
        <f>IF(Loan_Not_Paid*Values_Entered,Beginning_Balance,0)</f>
        <v>0</v>
      </c>
      <c r="E164" s="57">
        <f>IF(Loan_Not_Paid*Values_Entered,Monthly_Payment,0)</f>
        <v>0</v>
      </c>
      <c r="F164" s="57">
        <f>IF(Loan_Not_Paid*Values_Entered,Principal,0)</f>
        <v>0</v>
      </c>
      <c r="G164" s="57">
        <f>IF(Loan_Not_Paid*Values_Entered,Interest,0)</f>
        <v>0</v>
      </c>
      <c r="H164" s="65" t="str">
        <f>IF(Loan_Not_Paid*Values_Entered,Ending_Balance,"")</f>
        <v/>
      </c>
    </row>
    <row r="165" spans="2:8" ht="14" customHeight="1">
      <c r="B165" s="73" t="str">
        <f>IF(Loan_Not_Paid*Values_Entered,Payment_Number,"")</f>
        <v/>
      </c>
      <c r="C165" s="51" t="str">
        <f>IF(Loan_Not_Paid*Values_Entered,Payment_Date,"")</f>
        <v/>
      </c>
      <c r="D165" s="57">
        <f>IF(Loan_Not_Paid*Values_Entered,Beginning_Balance,0)</f>
        <v>0</v>
      </c>
      <c r="E165" s="57">
        <f>IF(Loan_Not_Paid*Values_Entered,Monthly_Payment,0)</f>
        <v>0</v>
      </c>
      <c r="F165" s="57">
        <f>IF(Loan_Not_Paid*Values_Entered,Principal,0)</f>
        <v>0</v>
      </c>
      <c r="G165" s="57">
        <f>IF(Loan_Not_Paid*Values_Entered,Interest,0)</f>
        <v>0</v>
      </c>
      <c r="H165" s="65" t="str">
        <f>IF(Loan_Not_Paid*Values_Entered,Ending_Balance,"")</f>
        <v/>
      </c>
    </row>
    <row r="166" spans="2:8" ht="14" customHeight="1">
      <c r="B166" s="73" t="str">
        <f>IF(Loan_Not_Paid*Values_Entered,Payment_Number,"")</f>
        <v/>
      </c>
      <c r="C166" s="51" t="str">
        <f>IF(Loan_Not_Paid*Values_Entered,Payment_Date,"")</f>
        <v/>
      </c>
      <c r="D166" s="57">
        <f>IF(Loan_Not_Paid*Values_Entered,Beginning_Balance,0)</f>
        <v>0</v>
      </c>
      <c r="E166" s="57">
        <f>IF(Loan_Not_Paid*Values_Entered,Monthly_Payment,0)</f>
        <v>0</v>
      </c>
      <c r="F166" s="57">
        <f>IF(Loan_Not_Paid*Values_Entered,Principal,0)</f>
        <v>0</v>
      </c>
      <c r="G166" s="57">
        <f>IF(Loan_Not_Paid*Values_Entered,Interest,0)</f>
        <v>0</v>
      </c>
      <c r="H166" s="65" t="str">
        <f>IF(Loan_Not_Paid*Values_Entered,Ending_Balance,"")</f>
        <v/>
      </c>
    </row>
    <row r="167" spans="2:8" ht="14" customHeight="1">
      <c r="B167" s="73" t="str">
        <f>IF(Loan_Not_Paid*Values_Entered,Payment_Number,"")</f>
        <v/>
      </c>
      <c r="C167" s="51" t="str">
        <f>IF(Loan_Not_Paid*Values_Entered,Payment_Date,"")</f>
        <v/>
      </c>
      <c r="D167" s="57">
        <f>IF(Loan_Not_Paid*Values_Entered,Beginning_Balance,0)</f>
        <v>0</v>
      </c>
      <c r="E167" s="57">
        <f>IF(Loan_Not_Paid*Values_Entered,Monthly_Payment,0)</f>
        <v>0</v>
      </c>
      <c r="F167" s="57">
        <f>IF(Loan_Not_Paid*Values_Entered,Principal,0)</f>
        <v>0</v>
      </c>
      <c r="G167" s="57">
        <f>IF(Loan_Not_Paid*Values_Entered,Interest,0)</f>
        <v>0</v>
      </c>
      <c r="H167" s="65" t="str">
        <f>IF(Loan_Not_Paid*Values_Entered,Ending_Balance,"")</f>
        <v/>
      </c>
    </row>
    <row r="168" spans="2:8" ht="14" customHeight="1">
      <c r="B168" s="73" t="str">
        <f>IF(Loan_Not_Paid*Values_Entered,Payment_Number,"")</f>
        <v/>
      </c>
      <c r="C168" s="51" t="str">
        <f>IF(Loan_Not_Paid*Values_Entered,Payment_Date,"")</f>
        <v/>
      </c>
      <c r="D168" s="57">
        <f>IF(Loan_Not_Paid*Values_Entered,Beginning_Balance,0)</f>
        <v>0</v>
      </c>
      <c r="E168" s="57">
        <f>IF(Loan_Not_Paid*Values_Entered,Monthly_Payment,0)</f>
        <v>0</v>
      </c>
      <c r="F168" s="57">
        <f>IF(Loan_Not_Paid*Values_Entered,Principal,0)</f>
        <v>0</v>
      </c>
      <c r="G168" s="57">
        <f>IF(Loan_Not_Paid*Values_Entered,Interest,0)</f>
        <v>0</v>
      </c>
      <c r="H168" s="65" t="str">
        <f>IF(Loan_Not_Paid*Values_Entered,Ending_Balance,"")</f>
        <v/>
      </c>
    </row>
    <row r="169" spans="2:8" ht="14" customHeight="1">
      <c r="B169" s="73" t="str">
        <f>IF(Loan_Not_Paid*Values_Entered,Payment_Number,"")</f>
        <v/>
      </c>
      <c r="C169" s="51" t="str">
        <f>IF(Loan_Not_Paid*Values_Entered,Payment_Date,"")</f>
        <v/>
      </c>
      <c r="D169" s="57">
        <f>IF(Loan_Not_Paid*Values_Entered,Beginning_Balance,0)</f>
        <v>0</v>
      </c>
      <c r="E169" s="57">
        <f>IF(Loan_Not_Paid*Values_Entered,Monthly_Payment,0)</f>
        <v>0</v>
      </c>
      <c r="F169" s="57">
        <f>IF(Loan_Not_Paid*Values_Entered,Principal,0)</f>
        <v>0</v>
      </c>
      <c r="G169" s="57">
        <f>IF(Loan_Not_Paid*Values_Entered,Interest,0)</f>
        <v>0</v>
      </c>
      <c r="H169" s="65" t="str">
        <f>IF(Loan_Not_Paid*Values_Entered,Ending_Balance,"")</f>
        <v/>
      </c>
    </row>
    <row r="170" spans="2:8" ht="14" customHeight="1">
      <c r="B170" s="73" t="str">
        <f>IF(Loan_Not_Paid*Values_Entered,Payment_Number,"")</f>
        <v/>
      </c>
      <c r="C170" s="51" t="str">
        <f>IF(Loan_Not_Paid*Values_Entered,Payment_Date,"")</f>
        <v/>
      </c>
      <c r="D170" s="57">
        <f>IF(Loan_Not_Paid*Values_Entered,Beginning_Balance,0)</f>
        <v>0</v>
      </c>
      <c r="E170" s="57">
        <f>IF(Loan_Not_Paid*Values_Entered,Monthly_Payment,0)</f>
        <v>0</v>
      </c>
      <c r="F170" s="57">
        <f>IF(Loan_Not_Paid*Values_Entered,Principal,0)</f>
        <v>0</v>
      </c>
      <c r="G170" s="57">
        <f>IF(Loan_Not_Paid*Values_Entered,Interest,0)</f>
        <v>0</v>
      </c>
      <c r="H170" s="65" t="str">
        <f>IF(Loan_Not_Paid*Values_Entered,Ending_Balance,"")</f>
        <v/>
      </c>
    </row>
    <row r="171" spans="2:8" ht="14" customHeight="1">
      <c r="B171" s="73" t="str">
        <f>IF(Loan_Not_Paid*Values_Entered,Payment_Number,"")</f>
        <v/>
      </c>
      <c r="C171" s="51" t="str">
        <f>IF(Loan_Not_Paid*Values_Entered,Payment_Date,"")</f>
        <v/>
      </c>
      <c r="D171" s="57">
        <f>IF(Loan_Not_Paid*Values_Entered,Beginning_Balance,0)</f>
        <v>0</v>
      </c>
      <c r="E171" s="57">
        <f>IF(Loan_Not_Paid*Values_Entered,Monthly_Payment,0)</f>
        <v>0</v>
      </c>
      <c r="F171" s="57">
        <f>IF(Loan_Not_Paid*Values_Entered,Principal,0)</f>
        <v>0</v>
      </c>
      <c r="G171" s="57">
        <f>IF(Loan_Not_Paid*Values_Entered,Interest,0)</f>
        <v>0</v>
      </c>
      <c r="H171" s="65" t="str">
        <f>IF(Loan_Not_Paid*Values_Entered,Ending_Balance,"")</f>
        <v/>
      </c>
    </row>
    <row r="172" spans="2:8" ht="14" customHeight="1">
      <c r="B172" s="73" t="str">
        <f>IF(Loan_Not_Paid*Values_Entered,Payment_Number,"")</f>
        <v/>
      </c>
      <c r="C172" s="51" t="str">
        <f>IF(Loan_Not_Paid*Values_Entered,Payment_Date,"")</f>
        <v/>
      </c>
      <c r="D172" s="57">
        <f>IF(Loan_Not_Paid*Values_Entered,Beginning_Balance,0)</f>
        <v>0</v>
      </c>
      <c r="E172" s="57">
        <f>IF(Loan_Not_Paid*Values_Entered,Monthly_Payment,0)</f>
        <v>0</v>
      </c>
      <c r="F172" s="57">
        <f>IF(Loan_Not_Paid*Values_Entered,Principal,0)</f>
        <v>0</v>
      </c>
      <c r="G172" s="57">
        <f>IF(Loan_Not_Paid*Values_Entered,Interest,0)</f>
        <v>0</v>
      </c>
      <c r="H172" s="65" t="str">
        <f>IF(Loan_Not_Paid*Values_Entered,Ending_Balance,"")</f>
        <v/>
      </c>
    </row>
    <row r="173" spans="2:8" ht="14" customHeight="1">
      <c r="B173" s="73" t="str">
        <f>IF(Loan_Not_Paid*Values_Entered,Payment_Number,"")</f>
        <v/>
      </c>
      <c r="C173" s="51" t="str">
        <f>IF(Loan_Not_Paid*Values_Entered,Payment_Date,"")</f>
        <v/>
      </c>
      <c r="D173" s="57">
        <f>IF(Loan_Not_Paid*Values_Entered,Beginning_Balance,0)</f>
        <v>0</v>
      </c>
      <c r="E173" s="57">
        <f>IF(Loan_Not_Paid*Values_Entered,Monthly_Payment,0)</f>
        <v>0</v>
      </c>
      <c r="F173" s="57">
        <f>IF(Loan_Not_Paid*Values_Entered,Principal,0)</f>
        <v>0</v>
      </c>
      <c r="G173" s="57">
        <f>IF(Loan_Not_Paid*Values_Entered,Interest,0)</f>
        <v>0</v>
      </c>
      <c r="H173" s="65" t="str">
        <f>IF(Loan_Not_Paid*Values_Entered,Ending_Balance,"")</f>
        <v/>
      </c>
    </row>
    <row r="174" spans="2:8" ht="14" customHeight="1">
      <c r="B174" s="73" t="str">
        <f>IF(Loan_Not_Paid*Values_Entered,Payment_Number,"")</f>
        <v/>
      </c>
      <c r="C174" s="51" t="str">
        <f>IF(Loan_Not_Paid*Values_Entered,Payment_Date,"")</f>
        <v/>
      </c>
      <c r="D174" s="57">
        <f>IF(Loan_Not_Paid*Values_Entered,Beginning_Balance,0)</f>
        <v>0</v>
      </c>
      <c r="E174" s="57">
        <f>IF(Loan_Not_Paid*Values_Entered,Monthly_Payment,0)</f>
        <v>0</v>
      </c>
      <c r="F174" s="57">
        <f>IF(Loan_Not_Paid*Values_Entered,Principal,0)</f>
        <v>0</v>
      </c>
      <c r="G174" s="57">
        <f>IF(Loan_Not_Paid*Values_Entered,Interest,0)</f>
        <v>0</v>
      </c>
      <c r="H174" s="65" t="str">
        <f>IF(Loan_Not_Paid*Values_Entered,Ending_Balance,"")</f>
        <v/>
      </c>
    </row>
    <row r="175" spans="2:8" ht="14" customHeight="1">
      <c r="B175" s="73" t="str">
        <f>IF(Loan_Not_Paid*Values_Entered,Payment_Number,"")</f>
        <v/>
      </c>
      <c r="C175" s="51" t="str">
        <f>IF(Loan_Not_Paid*Values_Entered,Payment_Date,"")</f>
        <v/>
      </c>
      <c r="D175" s="57">
        <f>IF(Loan_Not_Paid*Values_Entered,Beginning_Balance,0)</f>
        <v>0</v>
      </c>
      <c r="E175" s="57">
        <f>IF(Loan_Not_Paid*Values_Entered,Monthly_Payment,0)</f>
        <v>0</v>
      </c>
      <c r="F175" s="57">
        <f>IF(Loan_Not_Paid*Values_Entered,Principal,0)</f>
        <v>0</v>
      </c>
      <c r="G175" s="57">
        <f>IF(Loan_Not_Paid*Values_Entered,Interest,0)</f>
        <v>0</v>
      </c>
      <c r="H175" s="65" t="str">
        <f>IF(Loan_Not_Paid*Values_Entered,Ending_Balance,"")</f>
        <v/>
      </c>
    </row>
    <row r="176" spans="2:8" ht="14" customHeight="1">
      <c r="B176" s="73" t="str">
        <f>IF(Loan_Not_Paid*Values_Entered,Payment_Number,"")</f>
        <v/>
      </c>
      <c r="C176" s="51" t="str">
        <f>IF(Loan_Not_Paid*Values_Entered,Payment_Date,"")</f>
        <v/>
      </c>
      <c r="D176" s="57">
        <f>IF(Loan_Not_Paid*Values_Entered,Beginning_Balance,0)</f>
        <v>0</v>
      </c>
      <c r="E176" s="57">
        <f>IF(Loan_Not_Paid*Values_Entered,Monthly_Payment,0)</f>
        <v>0</v>
      </c>
      <c r="F176" s="57">
        <f>IF(Loan_Not_Paid*Values_Entered,Principal,0)</f>
        <v>0</v>
      </c>
      <c r="G176" s="57">
        <f>IF(Loan_Not_Paid*Values_Entered,Interest,0)</f>
        <v>0</v>
      </c>
      <c r="H176" s="65" t="str">
        <f>IF(Loan_Not_Paid*Values_Entered,Ending_Balance,"")</f>
        <v/>
      </c>
    </row>
    <row r="177" spans="2:8" ht="14" customHeight="1">
      <c r="B177" s="73" t="str">
        <f>IF(Loan_Not_Paid*Values_Entered,Payment_Number,"")</f>
        <v/>
      </c>
      <c r="C177" s="51" t="str">
        <f>IF(Loan_Not_Paid*Values_Entered,Payment_Date,"")</f>
        <v/>
      </c>
      <c r="D177" s="57">
        <f>IF(Loan_Not_Paid*Values_Entered,Beginning_Balance,0)</f>
        <v>0</v>
      </c>
      <c r="E177" s="57">
        <f>IF(Loan_Not_Paid*Values_Entered,Monthly_Payment,0)</f>
        <v>0</v>
      </c>
      <c r="F177" s="57">
        <f>IF(Loan_Not_Paid*Values_Entered,Principal,0)</f>
        <v>0</v>
      </c>
      <c r="G177" s="57">
        <f>IF(Loan_Not_Paid*Values_Entered,Interest,0)</f>
        <v>0</v>
      </c>
      <c r="H177" s="65" t="str">
        <f>IF(Loan_Not_Paid*Values_Entered,Ending_Balance,"")</f>
        <v/>
      </c>
    </row>
    <row r="178" spans="2:8" ht="14" customHeight="1">
      <c r="B178" s="73" t="str">
        <f>IF(Loan_Not_Paid*Values_Entered,Payment_Number,"")</f>
        <v/>
      </c>
      <c r="C178" s="51" t="str">
        <f>IF(Loan_Not_Paid*Values_Entered,Payment_Date,"")</f>
        <v/>
      </c>
      <c r="D178" s="57">
        <f>IF(Loan_Not_Paid*Values_Entered,Beginning_Balance,0)</f>
        <v>0</v>
      </c>
      <c r="E178" s="57">
        <f>IF(Loan_Not_Paid*Values_Entered,Monthly_Payment,0)</f>
        <v>0</v>
      </c>
      <c r="F178" s="57">
        <f>IF(Loan_Not_Paid*Values_Entered,Principal,0)</f>
        <v>0</v>
      </c>
      <c r="G178" s="57">
        <f>IF(Loan_Not_Paid*Values_Entered,Interest,0)</f>
        <v>0</v>
      </c>
      <c r="H178" s="65" t="str">
        <f>IF(Loan_Not_Paid*Values_Entered,Ending_Balance,"")</f>
        <v/>
      </c>
    </row>
    <row r="179" spans="2:8" ht="14" customHeight="1">
      <c r="B179" s="73" t="str">
        <f>IF(Loan_Not_Paid*Values_Entered,Payment_Number,"")</f>
        <v/>
      </c>
      <c r="C179" s="51" t="str">
        <f>IF(Loan_Not_Paid*Values_Entered,Payment_Date,"")</f>
        <v/>
      </c>
      <c r="D179" s="57">
        <f>IF(Loan_Not_Paid*Values_Entered,Beginning_Balance,0)</f>
        <v>0</v>
      </c>
      <c r="E179" s="57">
        <f>IF(Loan_Not_Paid*Values_Entered,Monthly_Payment,0)</f>
        <v>0</v>
      </c>
      <c r="F179" s="57">
        <f>IF(Loan_Not_Paid*Values_Entered,Principal,0)</f>
        <v>0</v>
      </c>
      <c r="G179" s="57">
        <f>IF(Loan_Not_Paid*Values_Entered,Interest,0)</f>
        <v>0</v>
      </c>
      <c r="H179" s="65" t="str">
        <f>IF(Loan_Not_Paid*Values_Entered,Ending_Balance,"")</f>
        <v/>
      </c>
    </row>
    <row r="180" spans="2:8" ht="14" customHeight="1">
      <c r="B180" s="73" t="str">
        <f>IF(Loan_Not_Paid*Values_Entered,Payment_Number,"")</f>
        <v/>
      </c>
      <c r="C180" s="51" t="str">
        <f>IF(Loan_Not_Paid*Values_Entered,Payment_Date,"")</f>
        <v/>
      </c>
      <c r="D180" s="57">
        <f>IF(Loan_Not_Paid*Values_Entered,Beginning_Balance,0)</f>
        <v>0</v>
      </c>
      <c r="E180" s="57">
        <f>IF(Loan_Not_Paid*Values_Entered,Monthly_Payment,0)</f>
        <v>0</v>
      </c>
      <c r="F180" s="57">
        <f>IF(Loan_Not_Paid*Values_Entered,Principal,0)</f>
        <v>0</v>
      </c>
      <c r="G180" s="57">
        <f>IF(Loan_Not_Paid*Values_Entered,Interest,0)</f>
        <v>0</v>
      </c>
      <c r="H180" s="65" t="str">
        <f>IF(Loan_Not_Paid*Values_Entered,Ending_Balance,"")</f>
        <v/>
      </c>
    </row>
    <row r="181" spans="2:8" ht="14" customHeight="1">
      <c r="B181" s="73" t="str">
        <f>IF(Loan_Not_Paid*Values_Entered,Payment_Number,"")</f>
        <v/>
      </c>
      <c r="C181" s="51" t="str">
        <f>IF(Loan_Not_Paid*Values_Entered,Payment_Date,"")</f>
        <v/>
      </c>
      <c r="D181" s="57">
        <f>IF(Loan_Not_Paid*Values_Entered,Beginning_Balance,0)</f>
        <v>0</v>
      </c>
      <c r="E181" s="57">
        <f>IF(Loan_Not_Paid*Values_Entered,Monthly_Payment,0)</f>
        <v>0</v>
      </c>
      <c r="F181" s="57">
        <f>IF(Loan_Not_Paid*Values_Entered,Principal,0)</f>
        <v>0</v>
      </c>
      <c r="G181" s="57">
        <f>IF(Loan_Not_Paid*Values_Entered,Interest,0)</f>
        <v>0</v>
      </c>
      <c r="H181" s="65" t="str">
        <f>IF(Loan_Not_Paid*Values_Entered,Ending_Balance,"")</f>
        <v/>
      </c>
    </row>
    <row r="182" spans="2:8" ht="14" customHeight="1">
      <c r="B182" s="73" t="str">
        <f>IF(Loan_Not_Paid*Values_Entered,Payment_Number,"")</f>
        <v/>
      </c>
      <c r="C182" s="51" t="str">
        <f>IF(Loan_Not_Paid*Values_Entered,Payment_Date,"")</f>
        <v/>
      </c>
      <c r="D182" s="57">
        <f>IF(Loan_Not_Paid*Values_Entered,Beginning_Balance,0)</f>
        <v>0</v>
      </c>
      <c r="E182" s="57">
        <f>IF(Loan_Not_Paid*Values_Entered,Monthly_Payment,0)</f>
        <v>0</v>
      </c>
      <c r="F182" s="57">
        <f>IF(Loan_Not_Paid*Values_Entered,Principal,0)</f>
        <v>0</v>
      </c>
      <c r="G182" s="57">
        <f>IF(Loan_Not_Paid*Values_Entered,Interest,0)</f>
        <v>0</v>
      </c>
      <c r="H182" s="65" t="str">
        <f>IF(Loan_Not_Paid*Values_Entered,Ending_Balance,"")</f>
        <v/>
      </c>
    </row>
    <row r="183" spans="2:8" ht="14" customHeight="1">
      <c r="B183" s="73" t="str">
        <f>IF(Loan_Not_Paid*Values_Entered,Payment_Number,"")</f>
        <v/>
      </c>
      <c r="C183" s="51" t="str">
        <f>IF(Loan_Not_Paid*Values_Entered,Payment_Date,"")</f>
        <v/>
      </c>
      <c r="D183" s="57">
        <f>IF(Loan_Not_Paid*Values_Entered,Beginning_Balance,0)</f>
        <v>0</v>
      </c>
      <c r="E183" s="57">
        <f>IF(Loan_Not_Paid*Values_Entered,Monthly_Payment,0)</f>
        <v>0</v>
      </c>
      <c r="F183" s="57">
        <f>IF(Loan_Not_Paid*Values_Entered,Principal,0)</f>
        <v>0</v>
      </c>
      <c r="G183" s="57">
        <f>IF(Loan_Not_Paid*Values_Entered,Interest,0)</f>
        <v>0</v>
      </c>
      <c r="H183" s="65" t="str">
        <f>IF(Loan_Not_Paid*Values_Entered,Ending_Balance,"")</f>
        <v/>
      </c>
    </row>
    <row r="184" spans="2:8" ht="14" customHeight="1">
      <c r="B184" s="73" t="str">
        <f>IF(Loan_Not_Paid*Values_Entered,Payment_Number,"")</f>
        <v/>
      </c>
      <c r="C184" s="51" t="str">
        <f>IF(Loan_Not_Paid*Values_Entered,Payment_Date,"")</f>
        <v/>
      </c>
      <c r="D184" s="57">
        <f>IF(Loan_Not_Paid*Values_Entered,Beginning_Balance,0)</f>
        <v>0</v>
      </c>
      <c r="E184" s="57">
        <f>IF(Loan_Not_Paid*Values_Entered,Monthly_Payment,0)</f>
        <v>0</v>
      </c>
      <c r="F184" s="57">
        <f>IF(Loan_Not_Paid*Values_Entered,Principal,0)</f>
        <v>0</v>
      </c>
      <c r="G184" s="57">
        <f>IF(Loan_Not_Paid*Values_Entered,Interest,0)</f>
        <v>0</v>
      </c>
      <c r="H184" s="65" t="str">
        <f>IF(Loan_Not_Paid*Values_Entered,Ending_Balance,"")</f>
        <v/>
      </c>
    </row>
    <row r="185" spans="2:8" ht="14" customHeight="1">
      <c r="B185" s="73" t="str">
        <f>IF(Loan_Not_Paid*Values_Entered,Payment_Number,"")</f>
        <v/>
      </c>
      <c r="C185" s="51" t="str">
        <f>IF(Loan_Not_Paid*Values_Entered,Payment_Date,"")</f>
        <v/>
      </c>
      <c r="D185" s="57">
        <f>IF(Loan_Not_Paid*Values_Entered,Beginning_Balance,0)</f>
        <v>0</v>
      </c>
      <c r="E185" s="57">
        <f>IF(Loan_Not_Paid*Values_Entered,Monthly_Payment,0)</f>
        <v>0</v>
      </c>
      <c r="F185" s="57">
        <f>IF(Loan_Not_Paid*Values_Entered,Principal,0)</f>
        <v>0</v>
      </c>
      <c r="G185" s="57">
        <f>IF(Loan_Not_Paid*Values_Entered,Interest,0)</f>
        <v>0</v>
      </c>
      <c r="H185" s="65" t="str">
        <f>IF(Loan_Not_Paid*Values_Entered,Ending_Balance,"")</f>
        <v/>
      </c>
    </row>
    <row r="186" spans="2:8" ht="14" customHeight="1">
      <c r="B186" s="73" t="str">
        <f>IF(Loan_Not_Paid*Values_Entered,Payment_Number,"")</f>
        <v/>
      </c>
      <c r="C186" s="51" t="str">
        <f>IF(Loan_Not_Paid*Values_Entered,Payment_Date,"")</f>
        <v/>
      </c>
      <c r="D186" s="57">
        <f>IF(Loan_Not_Paid*Values_Entered,Beginning_Balance,0)</f>
        <v>0</v>
      </c>
      <c r="E186" s="57">
        <f>IF(Loan_Not_Paid*Values_Entered,Monthly_Payment,0)</f>
        <v>0</v>
      </c>
      <c r="F186" s="57">
        <f>IF(Loan_Not_Paid*Values_Entered,Principal,0)</f>
        <v>0</v>
      </c>
      <c r="G186" s="57">
        <f>IF(Loan_Not_Paid*Values_Entered,Interest,0)</f>
        <v>0</v>
      </c>
      <c r="H186" s="65" t="str">
        <f>IF(Loan_Not_Paid*Values_Entered,Ending_Balance,"")</f>
        <v/>
      </c>
    </row>
    <row r="187" spans="2:8" ht="14" customHeight="1">
      <c r="B187" s="73" t="str">
        <f>IF(Loan_Not_Paid*Values_Entered,Payment_Number,"")</f>
        <v/>
      </c>
      <c r="C187" s="51" t="str">
        <f>IF(Loan_Not_Paid*Values_Entered,Payment_Date,"")</f>
        <v/>
      </c>
      <c r="D187" s="57">
        <f>IF(Loan_Not_Paid*Values_Entered,Beginning_Balance,0)</f>
        <v>0</v>
      </c>
      <c r="E187" s="57">
        <f>IF(Loan_Not_Paid*Values_Entered,Monthly_Payment,0)</f>
        <v>0</v>
      </c>
      <c r="F187" s="57">
        <f>IF(Loan_Not_Paid*Values_Entered,Principal,0)</f>
        <v>0</v>
      </c>
      <c r="G187" s="57">
        <f>IF(Loan_Not_Paid*Values_Entered,Interest,0)</f>
        <v>0</v>
      </c>
      <c r="H187" s="65" t="str">
        <f>IF(Loan_Not_Paid*Values_Entered,Ending_Balance,"")</f>
        <v/>
      </c>
    </row>
    <row r="188" spans="2:8" ht="14" customHeight="1">
      <c r="B188" s="73" t="str">
        <f>IF(Loan_Not_Paid*Values_Entered,Payment_Number,"")</f>
        <v/>
      </c>
      <c r="C188" s="51" t="str">
        <f>IF(Loan_Not_Paid*Values_Entered,Payment_Date,"")</f>
        <v/>
      </c>
      <c r="D188" s="57">
        <f>IF(Loan_Not_Paid*Values_Entered,Beginning_Balance,0)</f>
        <v>0</v>
      </c>
      <c r="E188" s="57">
        <f>IF(Loan_Not_Paid*Values_Entered,Monthly_Payment,0)</f>
        <v>0</v>
      </c>
      <c r="F188" s="57">
        <f>IF(Loan_Not_Paid*Values_Entered,Principal,0)</f>
        <v>0</v>
      </c>
      <c r="G188" s="57">
        <f>IF(Loan_Not_Paid*Values_Entered,Interest,0)</f>
        <v>0</v>
      </c>
      <c r="H188" s="65" t="str">
        <f>IF(Loan_Not_Paid*Values_Entered,Ending_Balance,"")</f>
        <v/>
      </c>
    </row>
    <row r="189" spans="2:8" ht="14" customHeight="1">
      <c r="B189" s="73" t="str">
        <f>IF(Loan_Not_Paid*Values_Entered,Payment_Number,"")</f>
        <v/>
      </c>
      <c r="C189" s="51" t="str">
        <f>IF(Loan_Not_Paid*Values_Entered,Payment_Date,"")</f>
        <v/>
      </c>
      <c r="D189" s="57">
        <f>IF(Loan_Not_Paid*Values_Entered,Beginning_Balance,0)</f>
        <v>0</v>
      </c>
      <c r="E189" s="57">
        <f>IF(Loan_Not_Paid*Values_Entered,Monthly_Payment,0)</f>
        <v>0</v>
      </c>
      <c r="F189" s="57">
        <f>IF(Loan_Not_Paid*Values_Entered,Principal,0)</f>
        <v>0</v>
      </c>
      <c r="G189" s="57">
        <f>IF(Loan_Not_Paid*Values_Entered,Interest,0)</f>
        <v>0</v>
      </c>
      <c r="H189" s="65" t="str">
        <f>IF(Loan_Not_Paid*Values_Entered,Ending_Balance,"")</f>
        <v/>
      </c>
    </row>
    <row r="190" spans="2:8" ht="14" customHeight="1">
      <c r="B190" s="73" t="str">
        <f>IF(Loan_Not_Paid*Values_Entered,Payment_Number,"")</f>
        <v/>
      </c>
      <c r="C190" s="51" t="str">
        <f>IF(Loan_Not_Paid*Values_Entered,Payment_Date,"")</f>
        <v/>
      </c>
      <c r="D190" s="57">
        <f>IF(Loan_Not_Paid*Values_Entered,Beginning_Balance,0)</f>
        <v>0</v>
      </c>
      <c r="E190" s="57">
        <f>IF(Loan_Not_Paid*Values_Entered,Monthly_Payment,0)</f>
        <v>0</v>
      </c>
      <c r="F190" s="57">
        <f>IF(Loan_Not_Paid*Values_Entered,Principal,0)</f>
        <v>0</v>
      </c>
      <c r="G190" s="57">
        <f>IF(Loan_Not_Paid*Values_Entered,Interest,0)</f>
        <v>0</v>
      </c>
      <c r="H190" s="65" t="str">
        <f>IF(Loan_Not_Paid*Values_Entered,Ending_Balance,"")</f>
        <v/>
      </c>
    </row>
    <row r="191" spans="2:8" ht="14" customHeight="1">
      <c r="B191" s="73" t="str">
        <f>IF(Loan_Not_Paid*Values_Entered,Payment_Number,"")</f>
        <v/>
      </c>
      <c r="C191" s="51" t="str">
        <f>IF(Loan_Not_Paid*Values_Entered,Payment_Date,"")</f>
        <v/>
      </c>
      <c r="D191" s="57">
        <f>IF(Loan_Not_Paid*Values_Entered,Beginning_Balance,0)</f>
        <v>0</v>
      </c>
      <c r="E191" s="57">
        <f>IF(Loan_Not_Paid*Values_Entered,Monthly_Payment,0)</f>
        <v>0</v>
      </c>
      <c r="F191" s="57">
        <f>IF(Loan_Not_Paid*Values_Entered,Principal,0)</f>
        <v>0</v>
      </c>
      <c r="G191" s="57">
        <f>IF(Loan_Not_Paid*Values_Entered,Interest,0)</f>
        <v>0</v>
      </c>
      <c r="H191" s="65" t="str">
        <f>IF(Loan_Not_Paid*Values_Entered,Ending_Balance,"")</f>
        <v/>
      </c>
    </row>
    <row r="192" spans="2:8" ht="14" customHeight="1">
      <c r="B192" s="73" t="str">
        <f>IF(Loan_Not_Paid*Values_Entered,Payment_Number,"")</f>
        <v/>
      </c>
      <c r="C192" s="51" t="str">
        <f>IF(Loan_Not_Paid*Values_Entered,Payment_Date,"")</f>
        <v/>
      </c>
      <c r="D192" s="57">
        <f>IF(Loan_Not_Paid*Values_Entered,Beginning_Balance,0)</f>
        <v>0</v>
      </c>
      <c r="E192" s="57">
        <f>IF(Loan_Not_Paid*Values_Entered,Monthly_Payment,0)</f>
        <v>0</v>
      </c>
      <c r="F192" s="57">
        <f>IF(Loan_Not_Paid*Values_Entered,Principal,0)</f>
        <v>0</v>
      </c>
      <c r="G192" s="57">
        <f>IF(Loan_Not_Paid*Values_Entered,Interest,0)</f>
        <v>0</v>
      </c>
      <c r="H192" s="65" t="str">
        <f>IF(Loan_Not_Paid*Values_Entered,Ending_Balance,"")</f>
        <v/>
      </c>
    </row>
    <row r="193" spans="2:8" ht="14" customHeight="1">
      <c r="B193" s="73" t="str">
        <f>IF(Loan_Not_Paid*Values_Entered,Payment_Number,"")</f>
        <v/>
      </c>
      <c r="C193" s="51" t="str">
        <f>IF(Loan_Not_Paid*Values_Entered,Payment_Date,"")</f>
        <v/>
      </c>
      <c r="D193" s="57">
        <f>IF(Loan_Not_Paid*Values_Entered,Beginning_Balance,0)</f>
        <v>0</v>
      </c>
      <c r="E193" s="57">
        <f>IF(Loan_Not_Paid*Values_Entered,Monthly_Payment,0)</f>
        <v>0</v>
      </c>
      <c r="F193" s="57">
        <f>IF(Loan_Not_Paid*Values_Entered,Principal,0)</f>
        <v>0</v>
      </c>
      <c r="G193" s="57">
        <f>IF(Loan_Not_Paid*Values_Entered,Interest,0)</f>
        <v>0</v>
      </c>
      <c r="H193" s="65" t="str">
        <f>IF(Loan_Not_Paid*Values_Entered,Ending_Balance,"")</f>
        <v/>
      </c>
    </row>
    <row r="194" spans="2:8" ht="14" customHeight="1">
      <c r="B194" s="73" t="str">
        <f>IF(Loan_Not_Paid*Values_Entered,Payment_Number,"")</f>
        <v/>
      </c>
      <c r="C194" s="51" t="str">
        <f>IF(Loan_Not_Paid*Values_Entered,Payment_Date,"")</f>
        <v/>
      </c>
      <c r="D194" s="57">
        <f>IF(Loan_Not_Paid*Values_Entered,Beginning_Balance,0)</f>
        <v>0</v>
      </c>
      <c r="E194" s="57">
        <f>IF(Loan_Not_Paid*Values_Entered,Monthly_Payment,0)</f>
        <v>0</v>
      </c>
      <c r="F194" s="57">
        <f>IF(Loan_Not_Paid*Values_Entered,Principal,0)</f>
        <v>0</v>
      </c>
      <c r="G194" s="57">
        <f>IF(Loan_Not_Paid*Values_Entered,Interest,0)</f>
        <v>0</v>
      </c>
      <c r="H194" s="65" t="str">
        <f>IF(Loan_Not_Paid*Values_Entered,Ending_Balance,"")</f>
        <v/>
      </c>
    </row>
    <row r="195" spans="2:8" ht="14" customHeight="1">
      <c r="B195" s="73" t="str">
        <f>IF(Loan_Not_Paid*Values_Entered,Payment_Number,"")</f>
        <v/>
      </c>
      <c r="C195" s="51" t="str">
        <f>IF(Loan_Not_Paid*Values_Entered,Payment_Date,"")</f>
        <v/>
      </c>
      <c r="D195" s="57">
        <f>IF(Loan_Not_Paid*Values_Entered,Beginning_Balance,0)</f>
        <v>0</v>
      </c>
      <c r="E195" s="57">
        <f>IF(Loan_Not_Paid*Values_Entered,Monthly_Payment,0)</f>
        <v>0</v>
      </c>
      <c r="F195" s="57">
        <f>IF(Loan_Not_Paid*Values_Entered,Principal,0)</f>
        <v>0</v>
      </c>
      <c r="G195" s="57">
        <f>IF(Loan_Not_Paid*Values_Entered,Interest,0)</f>
        <v>0</v>
      </c>
      <c r="H195" s="65" t="str">
        <f>IF(Loan_Not_Paid*Values_Entered,Ending_Balance,"")</f>
        <v/>
      </c>
    </row>
    <row r="196" spans="2:8" ht="14" customHeight="1">
      <c r="B196" s="73" t="str">
        <f>IF(Loan_Not_Paid*Values_Entered,Payment_Number,"")</f>
        <v/>
      </c>
      <c r="C196" s="51" t="str">
        <f>IF(Loan_Not_Paid*Values_Entered,Payment_Date,"")</f>
        <v/>
      </c>
      <c r="D196" s="57">
        <f>IF(Loan_Not_Paid*Values_Entered,Beginning_Balance,0)</f>
        <v>0</v>
      </c>
      <c r="E196" s="57">
        <f>IF(Loan_Not_Paid*Values_Entered,Monthly_Payment,0)</f>
        <v>0</v>
      </c>
      <c r="F196" s="57">
        <f>IF(Loan_Not_Paid*Values_Entered,Principal,0)</f>
        <v>0</v>
      </c>
      <c r="G196" s="57">
        <f>IF(Loan_Not_Paid*Values_Entered,Interest,0)</f>
        <v>0</v>
      </c>
      <c r="H196" s="65" t="str">
        <f>IF(Loan_Not_Paid*Values_Entered,Ending_Balance,"")</f>
        <v/>
      </c>
    </row>
    <row r="197" spans="2:8" ht="14" customHeight="1">
      <c r="B197" s="73" t="str">
        <f>IF(Loan_Not_Paid*Values_Entered,Payment_Number,"")</f>
        <v/>
      </c>
      <c r="C197" s="51" t="str">
        <f>IF(Loan_Not_Paid*Values_Entered,Payment_Date,"")</f>
        <v/>
      </c>
      <c r="D197" s="57">
        <f>IF(Loan_Not_Paid*Values_Entered,Beginning_Balance,0)</f>
        <v>0</v>
      </c>
      <c r="E197" s="57">
        <f>IF(Loan_Not_Paid*Values_Entered,Monthly_Payment,0)</f>
        <v>0</v>
      </c>
      <c r="F197" s="57">
        <f>IF(Loan_Not_Paid*Values_Entered,Principal,0)</f>
        <v>0</v>
      </c>
      <c r="G197" s="57">
        <f>IF(Loan_Not_Paid*Values_Entered,Interest,0)</f>
        <v>0</v>
      </c>
      <c r="H197" s="65" t="str">
        <f>IF(Loan_Not_Paid*Values_Entered,Ending_Balance,"")</f>
        <v/>
      </c>
    </row>
    <row r="198" spans="2:8" ht="14" customHeight="1">
      <c r="B198" s="73" t="str">
        <f>IF(Loan_Not_Paid*Values_Entered,Payment_Number,"")</f>
        <v/>
      </c>
      <c r="C198" s="51" t="str">
        <f>IF(Loan_Not_Paid*Values_Entered,Payment_Date,"")</f>
        <v/>
      </c>
      <c r="D198" s="57">
        <f>IF(Loan_Not_Paid*Values_Entered,Beginning_Balance,0)</f>
        <v>0</v>
      </c>
      <c r="E198" s="57">
        <f>IF(Loan_Not_Paid*Values_Entered,Monthly_Payment,0)</f>
        <v>0</v>
      </c>
      <c r="F198" s="57">
        <f>IF(Loan_Not_Paid*Values_Entered,Principal,0)</f>
        <v>0</v>
      </c>
      <c r="G198" s="57">
        <f>IF(Loan_Not_Paid*Values_Entered,Interest,0)</f>
        <v>0</v>
      </c>
      <c r="H198" s="65" t="str">
        <f>IF(Loan_Not_Paid*Values_Entered,Ending_Balance,"")</f>
        <v/>
      </c>
    </row>
    <row r="199" spans="2:8" ht="14" customHeight="1">
      <c r="B199" s="73" t="str">
        <f>IF(Loan_Not_Paid*Values_Entered,Payment_Number,"")</f>
        <v/>
      </c>
      <c r="C199" s="51" t="str">
        <f>IF(Loan_Not_Paid*Values_Entered,Payment_Date,"")</f>
        <v/>
      </c>
      <c r="D199" s="57">
        <f>IF(Loan_Not_Paid*Values_Entered,Beginning_Balance,0)</f>
        <v>0</v>
      </c>
      <c r="E199" s="57">
        <f>IF(Loan_Not_Paid*Values_Entered,Monthly_Payment,0)</f>
        <v>0</v>
      </c>
      <c r="F199" s="57">
        <f>IF(Loan_Not_Paid*Values_Entered,Principal,0)</f>
        <v>0</v>
      </c>
      <c r="G199" s="57">
        <f>IF(Loan_Not_Paid*Values_Entered,Interest,0)</f>
        <v>0</v>
      </c>
      <c r="H199" s="65" t="str">
        <f>IF(Loan_Not_Paid*Values_Entered,Ending_Balance,"")</f>
        <v/>
      </c>
    </row>
    <row r="200" spans="2:8" ht="14" customHeight="1">
      <c r="B200" s="73" t="str">
        <f>IF(Loan_Not_Paid*Values_Entered,Payment_Number,"")</f>
        <v/>
      </c>
      <c r="C200" s="51" t="str">
        <f>IF(Loan_Not_Paid*Values_Entered,Payment_Date,"")</f>
        <v/>
      </c>
      <c r="D200" s="57">
        <f>IF(Loan_Not_Paid*Values_Entered,Beginning_Balance,0)</f>
        <v>0</v>
      </c>
      <c r="E200" s="57">
        <f>IF(Loan_Not_Paid*Values_Entered,Monthly_Payment,0)</f>
        <v>0</v>
      </c>
      <c r="F200" s="57">
        <f>IF(Loan_Not_Paid*Values_Entered,Principal,0)</f>
        <v>0</v>
      </c>
      <c r="G200" s="57">
        <f>IF(Loan_Not_Paid*Values_Entered,Interest,0)</f>
        <v>0</v>
      </c>
      <c r="H200" s="65" t="str">
        <f>IF(Loan_Not_Paid*Values_Entered,Ending_Balance,"")</f>
        <v/>
      </c>
    </row>
    <row r="201" spans="2:8" ht="14" customHeight="1">
      <c r="B201" s="73" t="str">
        <f>IF(Loan_Not_Paid*Values_Entered,Payment_Number,"")</f>
        <v/>
      </c>
      <c r="C201" s="51" t="str">
        <f>IF(Loan_Not_Paid*Values_Entered,Payment_Date,"")</f>
        <v/>
      </c>
      <c r="D201" s="57">
        <f>IF(Loan_Not_Paid*Values_Entered,Beginning_Balance,0)</f>
        <v>0</v>
      </c>
      <c r="E201" s="57">
        <f>IF(Loan_Not_Paid*Values_Entered,Monthly_Payment,0)</f>
        <v>0</v>
      </c>
      <c r="F201" s="57">
        <f>IF(Loan_Not_Paid*Values_Entered,Principal,0)</f>
        <v>0</v>
      </c>
      <c r="G201" s="57">
        <f>IF(Loan_Not_Paid*Values_Entered,Interest,0)</f>
        <v>0</v>
      </c>
      <c r="H201" s="65" t="str">
        <f>IF(Loan_Not_Paid*Values_Entered,Ending_Balance,"")</f>
        <v/>
      </c>
    </row>
    <row r="202" spans="2:8" ht="14" customHeight="1">
      <c r="B202" s="73" t="str">
        <f t="shared" ref="B202:B265" si="0">IF(Loan_Not_Paid*Values_Entered,Payment_Number,"")</f>
        <v/>
      </c>
      <c r="C202" s="51" t="str">
        <f>IF(Loan_Not_Paid*Values_Entered,Payment_Date,"")</f>
        <v/>
      </c>
      <c r="D202" s="57">
        <f>IF(Loan_Not_Paid*Values_Entered,Beginning_Balance,0)</f>
        <v>0</v>
      </c>
      <c r="E202" s="57">
        <f>IF(Loan_Not_Paid*Values_Entered,Monthly_Payment,0)</f>
        <v>0</v>
      </c>
      <c r="F202" s="57">
        <f>IF(Loan_Not_Paid*Values_Entered,Principal,0)</f>
        <v>0</v>
      </c>
      <c r="G202" s="57">
        <f>IF(Loan_Not_Paid*Values_Entered,Interest,0)</f>
        <v>0</v>
      </c>
      <c r="H202" s="65" t="str">
        <f>IF(Loan_Not_Paid*Values_Entered,Ending_Balance,"")</f>
        <v/>
      </c>
    </row>
    <row r="203" spans="2:8" ht="14" customHeight="1">
      <c r="B203" s="73" t="str">
        <f t="shared" si="0"/>
        <v/>
      </c>
      <c r="C203" s="51" t="str">
        <f>IF(Loan_Not_Paid*Values_Entered,Payment_Date,"")</f>
        <v/>
      </c>
      <c r="D203" s="57">
        <f>IF(Loan_Not_Paid*Values_Entered,Beginning_Balance,0)</f>
        <v>0</v>
      </c>
      <c r="E203" s="57">
        <f>IF(Loan_Not_Paid*Values_Entered,Monthly_Payment,0)</f>
        <v>0</v>
      </c>
      <c r="F203" s="57">
        <f>IF(Loan_Not_Paid*Values_Entered,Principal,0)</f>
        <v>0</v>
      </c>
      <c r="G203" s="57">
        <f>IF(Loan_Not_Paid*Values_Entered,Interest,0)</f>
        <v>0</v>
      </c>
      <c r="H203" s="65" t="str">
        <f>IF(Loan_Not_Paid*Values_Entered,Ending_Balance,"")</f>
        <v/>
      </c>
    </row>
    <row r="204" spans="2:8" ht="14" customHeight="1">
      <c r="B204" s="73" t="str">
        <f t="shared" si="0"/>
        <v/>
      </c>
      <c r="C204" s="51" t="str">
        <f>IF(Loan_Not_Paid*Values_Entered,Payment_Date,"")</f>
        <v/>
      </c>
      <c r="D204" s="57">
        <f>IF(Loan_Not_Paid*Values_Entered,Beginning_Balance,0)</f>
        <v>0</v>
      </c>
      <c r="E204" s="57">
        <f>IF(Loan_Not_Paid*Values_Entered,Monthly_Payment,0)</f>
        <v>0</v>
      </c>
      <c r="F204" s="57">
        <f>IF(Loan_Not_Paid*Values_Entered,Principal,0)</f>
        <v>0</v>
      </c>
      <c r="G204" s="57">
        <f>IF(Loan_Not_Paid*Values_Entered,Interest,0)</f>
        <v>0</v>
      </c>
      <c r="H204" s="65" t="str">
        <f>IF(Loan_Not_Paid*Values_Entered,Ending_Balance,"")</f>
        <v/>
      </c>
    </row>
    <row r="205" spans="2:8" ht="14" customHeight="1">
      <c r="B205" s="73" t="str">
        <f t="shared" si="0"/>
        <v/>
      </c>
      <c r="C205" s="51" t="str">
        <f>IF(Loan_Not_Paid*Values_Entered,Payment_Date,"")</f>
        <v/>
      </c>
      <c r="D205" s="57">
        <f>IF(Loan_Not_Paid*Values_Entered,Beginning_Balance,0)</f>
        <v>0</v>
      </c>
      <c r="E205" s="57">
        <f>IF(Loan_Not_Paid*Values_Entered,Monthly_Payment,0)</f>
        <v>0</v>
      </c>
      <c r="F205" s="57">
        <f>IF(Loan_Not_Paid*Values_Entered,Principal,0)</f>
        <v>0</v>
      </c>
      <c r="G205" s="57">
        <f>IF(Loan_Not_Paid*Values_Entered,Interest,0)</f>
        <v>0</v>
      </c>
      <c r="H205" s="65" t="str">
        <f>IF(Loan_Not_Paid*Values_Entered,Ending_Balance,"")</f>
        <v/>
      </c>
    </row>
    <row r="206" spans="2:8" ht="14" customHeight="1">
      <c r="B206" s="73" t="str">
        <f t="shared" si="0"/>
        <v/>
      </c>
      <c r="C206" s="51" t="str">
        <f>IF(Loan_Not_Paid*Values_Entered,Payment_Date,"")</f>
        <v/>
      </c>
      <c r="D206" s="57">
        <f>IF(Loan_Not_Paid*Values_Entered,Beginning_Balance,0)</f>
        <v>0</v>
      </c>
      <c r="E206" s="57">
        <f>IF(Loan_Not_Paid*Values_Entered,Monthly_Payment,0)</f>
        <v>0</v>
      </c>
      <c r="F206" s="57">
        <f>IF(Loan_Not_Paid*Values_Entered,Principal,0)</f>
        <v>0</v>
      </c>
      <c r="G206" s="57">
        <f>IF(Loan_Not_Paid*Values_Entered,Interest,0)</f>
        <v>0</v>
      </c>
      <c r="H206" s="65" t="str">
        <f>IF(Loan_Not_Paid*Values_Entered,Ending_Balance,"")</f>
        <v/>
      </c>
    </row>
    <row r="207" spans="2:8" ht="14" customHeight="1">
      <c r="B207" s="73" t="str">
        <f t="shared" si="0"/>
        <v/>
      </c>
      <c r="C207" s="51" t="str">
        <f>IF(Loan_Not_Paid*Values_Entered,Payment_Date,"")</f>
        <v/>
      </c>
      <c r="D207" s="57">
        <f>IF(Loan_Not_Paid*Values_Entered,Beginning_Balance,0)</f>
        <v>0</v>
      </c>
      <c r="E207" s="57">
        <f>IF(Loan_Not_Paid*Values_Entered,Monthly_Payment,0)</f>
        <v>0</v>
      </c>
      <c r="F207" s="57">
        <f>IF(Loan_Not_Paid*Values_Entered,Principal,0)</f>
        <v>0</v>
      </c>
      <c r="G207" s="57">
        <f>IF(Loan_Not_Paid*Values_Entered,Interest,0)</f>
        <v>0</v>
      </c>
      <c r="H207" s="65" t="str">
        <f>IF(Loan_Not_Paid*Values_Entered,Ending_Balance,"")</f>
        <v/>
      </c>
    </row>
    <row r="208" spans="2:8" ht="14" customHeight="1">
      <c r="B208" s="73" t="str">
        <f t="shared" si="0"/>
        <v/>
      </c>
      <c r="C208" s="51" t="str">
        <f>IF(Loan_Not_Paid*Values_Entered,Payment_Date,"")</f>
        <v/>
      </c>
      <c r="D208" s="57">
        <f>IF(Loan_Not_Paid*Values_Entered,Beginning_Balance,0)</f>
        <v>0</v>
      </c>
      <c r="E208" s="57">
        <f>IF(Loan_Not_Paid*Values_Entered,Monthly_Payment,0)</f>
        <v>0</v>
      </c>
      <c r="F208" s="57">
        <f>IF(Loan_Not_Paid*Values_Entered,Principal,0)</f>
        <v>0</v>
      </c>
      <c r="G208" s="57">
        <f>IF(Loan_Not_Paid*Values_Entered,Interest,0)</f>
        <v>0</v>
      </c>
      <c r="H208" s="65" t="str">
        <f>IF(Loan_Not_Paid*Values_Entered,Ending_Balance,"")</f>
        <v/>
      </c>
    </row>
    <row r="209" spans="2:8" ht="14" customHeight="1">
      <c r="B209" s="73" t="str">
        <f t="shared" si="0"/>
        <v/>
      </c>
      <c r="C209" s="51" t="str">
        <f>IF(Loan_Not_Paid*Values_Entered,Payment_Date,"")</f>
        <v/>
      </c>
      <c r="D209" s="57">
        <f>IF(Loan_Not_Paid*Values_Entered,Beginning_Balance,0)</f>
        <v>0</v>
      </c>
      <c r="E209" s="57">
        <f>IF(Loan_Not_Paid*Values_Entered,Monthly_Payment,0)</f>
        <v>0</v>
      </c>
      <c r="F209" s="57">
        <f>IF(Loan_Not_Paid*Values_Entered,Principal,0)</f>
        <v>0</v>
      </c>
      <c r="G209" s="57">
        <f>IF(Loan_Not_Paid*Values_Entered,Interest,0)</f>
        <v>0</v>
      </c>
      <c r="H209" s="65" t="str">
        <f>IF(Loan_Not_Paid*Values_Entered,Ending_Balance,"")</f>
        <v/>
      </c>
    </row>
    <row r="210" spans="2:8" ht="14" customHeight="1">
      <c r="B210" s="73" t="str">
        <f t="shared" si="0"/>
        <v/>
      </c>
      <c r="C210" s="51" t="str">
        <f>IF(Loan_Not_Paid*Values_Entered,Payment_Date,"")</f>
        <v/>
      </c>
      <c r="D210" s="57">
        <f>IF(Loan_Not_Paid*Values_Entered,Beginning_Balance,0)</f>
        <v>0</v>
      </c>
      <c r="E210" s="57">
        <f>IF(Loan_Not_Paid*Values_Entered,Monthly_Payment,0)</f>
        <v>0</v>
      </c>
      <c r="F210" s="57">
        <f>IF(Loan_Not_Paid*Values_Entered,Principal,0)</f>
        <v>0</v>
      </c>
      <c r="G210" s="57">
        <f>IF(Loan_Not_Paid*Values_Entered,Interest,0)</f>
        <v>0</v>
      </c>
      <c r="H210" s="65" t="str">
        <f>IF(Loan_Not_Paid*Values_Entered,Ending_Balance,"")</f>
        <v/>
      </c>
    </row>
    <row r="211" spans="2:8" ht="14" customHeight="1">
      <c r="B211" s="73" t="str">
        <f t="shared" si="0"/>
        <v/>
      </c>
      <c r="C211" s="51" t="str">
        <f>IF(Loan_Not_Paid*Values_Entered,Payment_Date,"")</f>
        <v/>
      </c>
      <c r="D211" s="57">
        <f>IF(Loan_Not_Paid*Values_Entered,Beginning_Balance,0)</f>
        <v>0</v>
      </c>
      <c r="E211" s="57">
        <f>IF(Loan_Not_Paid*Values_Entered,Monthly_Payment,0)</f>
        <v>0</v>
      </c>
      <c r="F211" s="57">
        <f>IF(Loan_Not_Paid*Values_Entered,Principal,0)</f>
        <v>0</v>
      </c>
      <c r="G211" s="57">
        <f>IF(Loan_Not_Paid*Values_Entered,Interest,0)</f>
        <v>0</v>
      </c>
      <c r="H211" s="65" t="str">
        <f>IF(Loan_Not_Paid*Values_Entered,Ending_Balance,"")</f>
        <v/>
      </c>
    </row>
    <row r="212" spans="2:8" ht="14" customHeight="1">
      <c r="B212" s="73" t="str">
        <f t="shared" si="0"/>
        <v/>
      </c>
      <c r="C212" s="51" t="str">
        <f>IF(Loan_Not_Paid*Values_Entered,Payment_Date,"")</f>
        <v/>
      </c>
      <c r="D212" s="57">
        <f>IF(Loan_Not_Paid*Values_Entered,Beginning_Balance,0)</f>
        <v>0</v>
      </c>
      <c r="E212" s="57">
        <f>IF(Loan_Not_Paid*Values_Entered,Monthly_Payment,0)</f>
        <v>0</v>
      </c>
      <c r="F212" s="57">
        <f>IF(Loan_Not_Paid*Values_Entered,Principal,0)</f>
        <v>0</v>
      </c>
      <c r="G212" s="57">
        <f>IF(Loan_Not_Paid*Values_Entered,Interest,0)</f>
        <v>0</v>
      </c>
      <c r="H212" s="65" t="str">
        <f>IF(Loan_Not_Paid*Values_Entered,Ending_Balance,"")</f>
        <v/>
      </c>
    </row>
    <row r="213" spans="2:8" ht="14" customHeight="1">
      <c r="B213" s="73" t="str">
        <f t="shared" si="0"/>
        <v/>
      </c>
      <c r="C213" s="51" t="str">
        <f>IF(Loan_Not_Paid*Values_Entered,Payment_Date,"")</f>
        <v/>
      </c>
      <c r="D213" s="57">
        <f>IF(Loan_Not_Paid*Values_Entered,Beginning_Balance,0)</f>
        <v>0</v>
      </c>
      <c r="E213" s="57">
        <f>IF(Loan_Not_Paid*Values_Entered,Monthly_Payment,0)</f>
        <v>0</v>
      </c>
      <c r="F213" s="57">
        <f>IF(Loan_Not_Paid*Values_Entered,Principal,0)</f>
        <v>0</v>
      </c>
      <c r="G213" s="57">
        <f>IF(Loan_Not_Paid*Values_Entered,Interest,0)</f>
        <v>0</v>
      </c>
      <c r="H213" s="65" t="str">
        <f>IF(Loan_Not_Paid*Values_Entered,Ending_Balance,"")</f>
        <v/>
      </c>
    </row>
    <row r="214" spans="2:8" ht="14" customHeight="1">
      <c r="B214" s="73" t="str">
        <f t="shared" si="0"/>
        <v/>
      </c>
      <c r="C214" s="51" t="str">
        <f>IF(Loan_Not_Paid*Values_Entered,Payment_Date,"")</f>
        <v/>
      </c>
      <c r="D214" s="57">
        <f>IF(Loan_Not_Paid*Values_Entered,Beginning_Balance,0)</f>
        <v>0</v>
      </c>
      <c r="E214" s="57">
        <f>IF(Loan_Not_Paid*Values_Entered,Monthly_Payment,0)</f>
        <v>0</v>
      </c>
      <c r="F214" s="57">
        <f>IF(Loan_Not_Paid*Values_Entered,Principal,0)</f>
        <v>0</v>
      </c>
      <c r="G214" s="57">
        <f>IF(Loan_Not_Paid*Values_Entered,Interest,0)</f>
        <v>0</v>
      </c>
      <c r="H214" s="65" t="str">
        <f>IF(Loan_Not_Paid*Values_Entered,Ending_Balance,"")</f>
        <v/>
      </c>
    </row>
    <row r="215" spans="2:8" ht="14" customHeight="1">
      <c r="B215" s="73" t="str">
        <f t="shared" si="0"/>
        <v/>
      </c>
      <c r="C215" s="51" t="str">
        <f>IF(Loan_Not_Paid*Values_Entered,Payment_Date,"")</f>
        <v/>
      </c>
      <c r="D215" s="57">
        <f>IF(Loan_Not_Paid*Values_Entered,Beginning_Balance,0)</f>
        <v>0</v>
      </c>
      <c r="E215" s="57">
        <f>IF(Loan_Not_Paid*Values_Entered,Monthly_Payment,0)</f>
        <v>0</v>
      </c>
      <c r="F215" s="57">
        <f>IF(Loan_Not_Paid*Values_Entered,Principal,0)</f>
        <v>0</v>
      </c>
      <c r="G215" s="57">
        <f>IF(Loan_Not_Paid*Values_Entered,Interest,0)</f>
        <v>0</v>
      </c>
      <c r="H215" s="65" t="str">
        <f>IF(Loan_Not_Paid*Values_Entered,Ending_Balance,"")</f>
        <v/>
      </c>
    </row>
    <row r="216" spans="2:8" ht="14" customHeight="1">
      <c r="B216" s="73" t="str">
        <f t="shared" si="0"/>
        <v/>
      </c>
      <c r="C216" s="51" t="str">
        <f>IF(Loan_Not_Paid*Values_Entered,Payment_Date,"")</f>
        <v/>
      </c>
      <c r="D216" s="57">
        <f>IF(Loan_Not_Paid*Values_Entered,Beginning_Balance,0)</f>
        <v>0</v>
      </c>
      <c r="E216" s="57">
        <f>IF(Loan_Not_Paid*Values_Entered,Monthly_Payment,0)</f>
        <v>0</v>
      </c>
      <c r="F216" s="57">
        <f>IF(Loan_Not_Paid*Values_Entered,Principal,0)</f>
        <v>0</v>
      </c>
      <c r="G216" s="57">
        <f>IF(Loan_Not_Paid*Values_Entered,Interest,0)</f>
        <v>0</v>
      </c>
      <c r="H216" s="65" t="str">
        <f>IF(Loan_Not_Paid*Values_Entered,Ending_Balance,"")</f>
        <v/>
      </c>
    </row>
    <row r="217" spans="2:8" ht="14" customHeight="1">
      <c r="B217" s="73" t="str">
        <f t="shared" si="0"/>
        <v/>
      </c>
      <c r="C217" s="51" t="str">
        <f>IF(Loan_Not_Paid*Values_Entered,Payment_Date,"")</f>
        <v/>
      </c>
      <c r="D217" s="57">
        <f>IF(Loan_Not_Paid*Values_Entered,Beginning_Balance,0)</f>
        <v>0</v>
      </c>
      <c r="E217" s="57">
        <f>IF(Loan_Not_Paid*Values_Entered,Monthly_Payment,0)</f>
        <v>0</v>
      </c>
      <c r="F217" s="57">
        <f>IF(Loan_Not_Paid*Values_Entered,Principal,0)</f>
        <v>0</v>
      </c>
      <c r="G217" s="57">
        <f>IF(Loan_Not_Paid*Values_Entered,Interest,0)</f>
        <v>0</v>
      </c>
      <c r="H217" s="65" t="str">
        <f>IF(Loan_Not_Paid*Values_Entered,Ending_Balance,"")</f>
        <v/>
      </c>
    </row>
    <row r="218" spans="2:8" ht="14" customHeight="1">
      <c r="B218" s="73" t="str">
        <f t="shared" si="0"/>
        <v/>
      </c>
      <c r="C218" s="51" t="str">
        <f>IF(Loan_Not_Paid*Values_Entered,Payment_Date,"")</f>
        <v/>
      </c>
      <c r="D218" s="57">
        <f>IF(Loan_Not_Paid*Values_Entered,Beginning_Balance,0)</f>
        <v>0</v>
      </c>
      <c r="E218" s="57">
        <f>IF(Loan_Not_Paid*Values_Entered,Monthly_Payment,0)</f>
        <v>0</v>
      </c>
      <c r="F218" s="57">
        <f>IF(Loan_Not_Paid*Values_Entered,Principal,0)</f>
        <v>0</v>
      </c>
      <c r="G218" s="57">
        <f>IF(Loan_Not_Paid*Values_Entered,Interest,0)</f>
        <v>0</v>
      </c>
      <c r="H218" s="65" t="str">
        <f>IF(Loan_Not_Paid*Values_Entered,Ending_Balance,"")</f>
        <v/>
      </c>
    </row>
    <row r="219" spans="2:8" ht="14" customHeight="1">
      <c r="B219" s="73" t="str">
        <f t="shared" si="0"/>
        <v/>
      </c>
      <c r="C219" s="51" t="str">
        <f>IF(Loan_Not_Paid*Values_Entered,Payment_Date,"")</f>
        <v/>
      </c>
      <c r="D219" s="57">
        <f>IF(Loan_Not_Paid*Values_Entered,Beginning_Balance,0)</f>
        <v>0</v>
      </c>
      <c r="E219" s="57">
        <f>IF(Loan_Not_Paid*Values_Entered,Monthly_Payment,0)</f>
        <v>0</v>
      </c>
      <c r="F219" s="57">
        <f>IF(Loan_Not_Paid*Values_Entered,Principal,0)</f>
        <v>0</v>
      </c>
      <c r="G219" s="57">
        <f>IF(Loan_Not_Paid*Values_Entered,Interest,0)</f>
        <v>0</v>
      </c>
      <c r="H219" s="65" t="str">
        <f>IF(Loan_Not_Paid*Values_Entered,Ending_Balance,"")</f>
        <v/>
      </c>
    </row>
    <row r="220" spans="2:8" ht="14" customHeight="1">
      <c r="B220" s="73" t="str">
        <f t="shared" si="0"/>
        <v/>
      </c>
      <c r="C220" s="51" t="str">
        <f>IF(Loan_Not_Paid*Values_Entered,Payment_Date,"")</f>
        <v/>
      </c>
      <c r="D220" s="57">
        <f>IF(Loan_Not_Paid*Values_Entered,Beginning_Balance,0)</f>
        <v>0</v>
      </c>
      <c r="E220" s="57">
        <f>IF(Loan_Not_Paid*Values_Entered,Monthly_Payment,0)</f>
        <v>0</v>
      </c>
      <c r="F220" s="57">
        <f>IF(Loan_Not_Paid*Values_Entered,Principal,0)</f>
        <v>0</v>
      </c>
      <c r="G220" s="57">
        <f>IF(Loan_Not_Paid*Values_Entered,Interest,0)</f>
        <v>0</v>
      </c>
      <c r="H220" s="65" t="str">
        <f>IF(Loan_Not_Paid*Values_Entered,Ending_Balance,"")</f>
        <v/>
      </c>
    </row>
    <row r="221" spans="2:8" ht="14" customHeight="1">
      <c r="B221" s="73" t="str">
        <f t="shared" si="0"/>
        <v/>
      </c>
      <c r="C221" s="51" t="str">
        <f>IF(Loan_Not_Paid*Values_Entered,Payment_Date,"")</f>
        <v/>
      </c>
      <c r="D221" s="57">
        <f>IF(Loan_Not_Paid*Values_Entered,Beginning_Balance,0)</f>
        <v>0</v>
      </c>
      <c r="E221" s="57">
        <f>IF(Loan_Not_Paid*Values_Entered,Monthly_Payment,0)</f>
        <v>0</v>
      </c>
      <c r="F221" s="57">
        <f>IF(Loan_Not_Paid*Values_Entered,Principal,0)</f>
        <v>0</v>
      </c>
      <c r="G221" s="57">
        <f>IF(Loan_Not_Paid*Values_Entered,Interest,0)</f>
        <v>0</v>
      </c>
      <c r="H221" s="65" t="str">
        <f>IF(Loan_Not_Paid*Values_Entered,Ending_Balance,"")</f>
        <v/>
      </c>
    </row>
    <row r="222" spans="2:8" ht="14" customHeight="1">
      <c r="B222" s="73" t="str">
        <f t="shared" si="0"/>
        <v/>
      </c>
      <c r="C222" s="51" t="str">
        <f>IF(Loan_Not_Paid*Values_Entered,Payment_Date,"")</f>
        <v/>
      </c>
      <c r="D222" s="57">
        <f>IF(Loan_Not_Paid*Values_Entered,Beginning_Balance,0)</f>
        <v>0</v>
      </c>
      <c r="E222" s="57">
        <f>IF(Loan_Not_Paid*Values_Entered,Monthly_Payment,0)</f>
        <v>0</v>
      </c>
      <c r="F222" s="57">
        <f>IF(Loan_Not_Paid*Values_Entered,Principal,0)</f>
        <v>0</v>
      </c>
      <c r="G222" s="57">
        <f>IF(Loan_Not_Paid*Values_Entered,Interest,0)</f>
        <v>0</v>
      </c>
      <c r="H222" s="65" t="str">
        <f>IF(Loan_Not_Paid*Values_Entered,Ending_Balance,"")</f>
        <v/>
      </c>
    </row>
    <row r="223" spans="2:8" ht="14" customHeight="1">
      <c r="B223" s="73" t="str">
        <f t="shared" si="0"/>
        <v/>
      </c>
      <c r="C223" s="51" t="str">
        <f>IF(Loan_Not_Paid*Values_Entered,Payment_Date,"")</f>
        <v/>
      </c>
      <c r="D223" s="57">
        <f>IF(Loan_Not_Paid*Values_Entered,Beginning_Balance,0)</f>
        <v>0</v>
      </c>
      <c r="E223" s="57">
        <f>IF(Loan_Not_Paid*Values_Entered,Monthly_Payment,0)</f>
        <v>0</v>
      </c>
      <c r="F223" s="57">
        <f>IF(Loan_Not_Paid*Values_Entered,Principal,0)</f>
        <v>0</v>
      </c>
      <c r="G223" s="57">
        <f>IF(Loan_Not_Paid*Values_Entered,Interest,0)</f>
        <v>0</v>
      </c>
      <c r="H223" s="65" t="str">
        <f>IF(Loan_Not_Paid*Values_Entered,Ending_Balance,"")</f>
        <v/>
      </c>
    </row>
    <row r="224" spans="2:8" ht="14" customHeight="1">
      <c r="B224" s="73" t="str">
        <f t="shared" si="0"/>
        <v/>
      </c>
      <c r="C224" s="51" t="str">
        <f>IF(Loan_Not_Paid*Values_Entered,Payment_Date,"")</f>
        <v/>
      </c>
      <c r="D224" s="57">
        <f>IF(Loan_Not_Paid*Values_Entered,Beginning_Balance,0)</f>
        <v>0</v>
      </c>
      <c r="E224" s="57">
        <f>IF(Loan_Not_Paid*Values_Entered,Monthly_Payment,0)</f>
        <v>0</v>
      </c>
      <c r="F224" s="57">
        <f>IF(Loan_Not_Paid*Values_Entered,Principal,0)</f>
        <v>0</v>
      </c>
      <c r="G224" s="57">
        <f>IF(Loan_Not_Paid*Values_Entered,Interest,0)</f>
        <v>0</v>
      </c>
      <c r="H224" s="65" t="str">
        <f>IF(Loan_Not_Paid*Values_Entered,Ending_Balance,"")</f>
        <v/>
      </c>
    </row>
    <row r="225" spans="2:8" ht="14" customHeight="1">
      <c r="B225" s="73" t="str">
        <f t="shared" si="0"/>
        <v/>
      </c>
      <c r="C225" s="51" t="str">
        <f>IF(Loan_Not_Paid*Values_Entered,Payment_Date,"")</f>
        <v/>
      </c>
      <c r="D225" s="57">
        <f>IF(Loan_Not_Paid*Values_Entered,Beginning_Balance,0)</f>
        <v>0</v>
      </c>
      <c r="E225" s="57">
        <f>IF(Loan_Not_Paid*Values_Entered,Monthly_Payment,0)</f>
        <v>0</v>
      </c>
      <c r="F225" s="57">
        <f>IF(Loan_Not_Paid*Values_Entered,Principal,0)</f>
        <v>0</v>
      </c>
      <c r="G225" s="57">
        <f>IF(Loan_Not_Paid*Values_Entered,Interest,0)</f>
        <v>0</v>
      </c>
      <c r="H225" s="65" t="str">
        <f>IF(Loan_Not_Paid*Values_Entered,Ending_Balance,"")</f>
        <v/>
      </c>
    </row>
    <row r="226" spans="2:8" ht="14" customHeight="1">
      <c r="B226" s="73" t="str">
        <f t="shared" si="0"/>
        <v/>
      </c>
      <c r="C226" s="51" t="str">
        <f>IF(Loan_Not_Paid*Values_Entered,Payment_Date,"")</f>
        <v/>
      </c>
      <c r="D226" s="57">
        <f>IF(Loan_Not_Paid*Values_Entered,Beginning_Balance,0)</f>
        <v>0</v>
      </c>
      <c r="E226" s="57">
        <f>IF(Loan_Not_Paid*Values_Entered,Monthly_Payment,0)</f>
        <v>0</v>
      </c>
      <c r="F226" s="57">
        <f>IF(Loan_Not_Paid*Values_Entered,Principal,0)</f>
        <v>0</v>
      </c>
      <c r="G226" s="57">
        <f>IF(Loan_Not_Paid*Values_Entered,Interest,0)</f>
        <v>0</v>
      </c>
      <c r="H226" s="65" t="str">
        <f>IF(Loan_Not_Paid*Values_Entered,Ending_Balance,"")</f>
        <v/>
      </c>
    </row>
    <row r="227" spans="2:8" ht="14" customHeight="1">
      <c r="B227" s="73" t="str">
        <f t="shared" si="0"/>
        <v/>
      </c>
      <c r="C227" s="51" t="str">
        <f>IF(Loan_Not_Paid*Values_Entered,Payment_Date,"")</f>
        <v/>
      </c>
      <c r="D227" s="57">
        <f>IF(Loan_Not_Paid*Values_Entered,Beginning_Balance,0)</f>
        <v>0</v>
      </c>
      <c r="E227" s="57">
        <f>IF(Loan_Not_Paid*Values_Entered,Monthly_Payment,0)</f>
        <v>0</v>
      </c>
      <c r="F227" s="57">
        <f>IF(Loan_Not_Paid*Values_Entered,Principal,0)</f>
        <v>0</v>
      </c>
      <c r="G227" s="57">
        <f>IF(Loan_Not_Paid*Values_Entered,Interest,0)</f>
        <v>0</v>
      </c>
      <c r="H227" s="65" t="str">
        <f>IF(Loan_Not_Paid*Values_Entered,Ending_Balance,"")</f>
        <v/>
      </c>
    </row>
    <row r="228" spans="2:8" ht="14" customHeight="1">
      <c r="B228" s="73" t="str">
        <f t="shared" si="0"/>
        <v/>
      </c>
      <c r="C228" s="51" t="str">
        <f>IF(Loan_Not_Paid*Values_Entered,Payment_Date,"")</f>
        <v/>
      </c>
      <c r="D228" s="57">
        <f>IF(Loan_Not_Paid*Values_Entered,Beginning_Balance,0)</f>
        <v>0</v>
      </c>
      <c r="E228" s="57">
        <f>IF(Loan_Not_Paid*Values_Entered,Monthly_Payment,0)</f>
        <v>0</v>
      </c>
      <c r="F228" s="57">
        <f>IF(Loan_Not_Paid*Values_Entered,Principal,0)</f>
        <v>0</v>
      </c>
      <c r="G228" s="57">
        <f>IF(Loan_Not_Paid*Values_Entered,Interest,0)</f>
        <v>0</v>
      </c>
      <c r="H228" s="65" t="str">
        <f>IF(Loan_Not_Paid*Values_Entered,Ending_Balance,"")</f>
        <v/>
      </c>
    </row>
    <row r="229" spans="2:8" ht="14" customHeight="1">
      <c r="B229" s="73" t="str">
        <f t="shared" si="0"/>
        <v/>
      </c>
      <c r="C229" s="51" t="str">
        <f>IF(Loan_Not_Paid*Values_Entered,Payment_Date,"")</f>
        <v/>
      </c>
      <c r="D229" s="57">
        <f>IF(Loan_Not_Paid*Values_Entered,Beginning_Balance,0)</f>
        <v>0</v>
      </c>
      <c r="E229" s="57">
        <f>IF(Loan_Not_Paid*Values_Entered,Monthly_Payment,0)</f>
        <v>0</v>
      </c>
      <c r="F229" s="57">
        <f>IF(Loan_Not_Paid*Values_Entered,Principal,0)</f>
        <v>0</v>
      </c>
      <c r="G229" s="57">
        <f>IF(Loan_Not_Paid*Values_Entered,Interest,0)</f>
        <v>0</v>
      </c>
      <c r="H229" s="65" t="str">
        <f>IF(Loan_Not_Paid*Values_Entered,Ending_Balance,"")</f>
        <v/>
      </c>
    </row>
    <row r="230" spans="2:8" ht="14" customHeight="1">
      <c r="B230" s="73" t="str">
        <f t="shared" si="0"/>
        <v/>
      </c>
      <c r="C230" s="51" t="str">
        <f>IF(Loan_Not_Paid*Values_Entered,Payment_Date,"")</f>
        <v/>
      </c>
      <c r="D230" s="57">
        <f>IF(Loan_Not_Paid*Values_Entered,Beginning_Balance,0)</f>
        <v>0</v>
      </c>
      <c r="E230" s="57">
        <f>IF(Loan_Not_Paid*Values_Entered,Monthly_Payment,0)</f>
        <v>0</v>
      </c>
      <c r="F230" s="57">
        <f>IF(Loan_Not_Paid*Values_Entered,Principal,0)</f>
        <v>0</v>
      </c>
      <c r="G230" s="57">
        <f>IF(Loan_Not_Paid*Values_Entered,Interest,0)</f>
        <v>0</v>
      </c>
      <c r="H230" s="65" t="str">
        <f>IF(Loan_Not_Paid*Values_Entered,Ending_Balance,"")</f>
        <v/>
      </c>
    </row>
    <row r="231" spans="2:8" ht="14" customHeight="1">
      <c r="B231" s="73" t="str">
        <f t="shared" si="0"/>
        <v/>
      </c>
      <c r="C231" s="51" t="str">
        <f>IF(Loan_Not_Paid*Values_Entered,Payment_Date,"")</f>
        <v/>
      </c>
      <c r="D231" s="57">
        <f>IF(Loan_Not_Paid*Values_Entered,Beginning_Balance,0)</f>
        <v>0</v>
      </c>
      <c r="E231" s="57">
        <f>IF(Loan_Not_Paid*Values_Entered,Monthly_Payment,0)</f>
        <v>0</v>
      </c>
      <c r="F231" s="57">
        <f>IF(Loan_Not_Paid*Values_Entered,Principal,0)</f>
        <v>0</v>
      </c>
      <c r="G231" s="57">
        <f>IF(Loan_Not_Paid*Values_Entered,Interest,0)</f>
        <v>0</v>
      </c>
      <c r="H231" s="65" t="str">
        <f>IF(Loan_Not_Paid*Values_Entered,Ending_Balance,"")</f>
        <v/>
      </c>
    </row>
    <row r="232" spans="2:8" ht="14" customHeight="1">
      <c r="B232" s="73" t="str">
        <f t="shared" si="0"/>
        <v/>
      </c>
      <c r="C232" s="51" t="str">
        <f>IF(Loan_Not_Paid*Values_Entered,Payment_Date,"")</f>
        <v/>
      </c>
      <c r="D232" s="57">
        <f>IF(Loan_Not_Paid*Values_Entered,Beginning_Balance,0)</f>
        <v>0</v>
      </c>
      <c r="E232" s="57">
        <f>IF(Loan_Not_Paid*Values_Entered,Monthly_Payment,0)</f>
        <v>0</v>
      </c>
      <c r="F232" s="57">
        <f>IF(Loan_Not_Paid*Values_Entered,Principal,0)</f>
        <v>0</v>
      </c>
      <c r="G232" s="57">
        <f>IF(Loan_Not_Paid*Values_Entered,Interest,0)</f>
        <v>0</v>
      </c>
      <c r="H232" s="65" t="str">
        <f>IF(Loan_Not_Paid*Values_Entered,Ending_Balance,"")</f>
        <v/>
      </c>
    </row>
    <row r="233" spans="2:8" ht="14" customHeight="1">
      <c r="B233" s="73" t="str">
        <f t="shared" si="0"/>
        <v/>
      </c>
      <c r="C233" s="51" t="str">
        <f>IF(Loan_Not_Paid*Values_Entered,Payment_Date,"")</f>
        <v/>
      </c>
      <c r="D233" s="57">
        <f>IF(Loan_Not_Paid*Values_Entered,Beginning_Balance,0)</f>
        <v>0</v>
      </c>
      <c r="E233" s="57">
        <f>IF(Loan_Not_Paid*Values_Entered,Monthly_Payment,0)</f>
        <v>0</v>
      </c>
      <c r="F233" s="57">
        <f>IF(Loan_Not_Paid*Values_Entered,Principal,0)</f>
        <v>0</v>
      </c>
      <c r="G233" s="57">
        <f>IF(Loan_Not_Paid*Values_Entered,Interest,0)</f>
        <v>0</v>
      </c>
      <c r="H233" s="65" t="str">
        <f>IF(Loan_Not_Paid*Values_Entered,Ending_Balance,"")</f>
        <v/>
      </c>
    </row>
    <row r="234" spans="2:8" ht="14" customHeight="1">
      <c r="B234" s="73" t="str">
        <f t="shared" si="0"/>
        <v/>
      </c>
      <c r="C234" s="51" t="str">
        <f>IF(Loan_Not_Paid*Values_Entered,Payment_Date,"")</f>
        <v/>
      </c>
      <c r="D234" s="57">
        <f>IF(Loan_Not_Paid*Values_Entered,Beginning_Balance,0)</f>
        <v>0</v>
      </c>
      <c r="E234" s="57">
        <f>IF(Loan_Not_Paid*Values_Entered,Monthly_Payment,0)</f>
        <v>0</v>
      </c>
      <c r="F234" s="57">
        <f>IF(Loan_Not_Paid*Values_Entered,Principal,0)</f>
        <v>0</v>
      </c>
      <c r="G234" s="57">
        <f>IF(Loan_Not_Paid*Values_Entered,Interest,0)</f>
        <v>0</v>
      </c>
      <c r="H234" s="65" t="str">
        <f>IF(Loan_Not_Paid*Values_Entered,Ending_Balance,"")</f>
        <v/>
      </c>
    </row>
    <row r="235" spans="2:8" ht="14" customHeight="1">
      <c r="B235" s="73" t="str">
        <f t="shared" si="0"/>
        <v/>
      </c>
      <c r="C235" s="51" t="str">
        <f>IF(Loan_Not_Paid*Values_Entered,Payment_Date,"")</f>
        <v/>
      </c>
      <c r="D235" s="57">
        <f>IF(Loan_Not_Paid*Values_Entered,Beginning_Balance,0)</f>
        <v>0</v>
      </c>
      <c r="E235" s="57">
        <f>IF(Loan_Not_Paid*Values_Entered,Monthly_Payment,0)</f>
        <v>0</v>
      </c>
      <c r="F235" s="57">
        <f>IF(Loan_Not_Paid*Values_Entered,Principal,0)</f>
        <v>0</v>
      </c>
      <c r="G235" s="57">
        <f>IF(Loan_Not_Paid*Values_Entered,Interest,0)</f>
        <v>0</v>
      </c>
      <c r="H235" s="65" t="str">
        <f>IF(Loan_Not_Paid*Values_Entered,Ending_Balance,"")</f>
        <v/>
      </c>
    </row>
    <row r="236" spans="2:8" ht="14" customHeight="1">
      <c r="B236" s="73" t="str">
        <f t="shared" si="0"/>
        <v/>
      </c>
      <c r="C236" s="51" t="str">
        <f>IF(Loan_Not_Paid*Values_Entered,Payment_Date,"")</f>
        <v/>
      </c>
      <c r="D236" s="57">
        <f>IF(Loan_Not_Paid*Values_Entered,Beginning_Balance,0)</f>
        <v>0</v>
      </c>
      <c r="E236" s="57">
        <f>IF(Loan_Not_Paid*Values_Entered,Monthly_Payment,0)</f>
        <v>0</v>
      </c>
      <c r="F236" s="57">
        <f>IF(Loan_Not_Paid*Values_Entered,Principal,0)</f>
        <v>0</v>
      </c>
      <c r="G236" s="57">
        <f>IF(Loan_Not_Paid*Values_Entered,Interest,0)</f>
        <v>0</v>
      </c>
      <c r="H236" s="65" t="str">
        <f>IF(Loan_Not_Paid*Values_Entered,Ending_Balance,"")</f>
        <v/>
      </c>
    </row>
    <row r="237" spans="2:8" ht="14" customHeight="1">
      <c r="B237" s="73" t="str">
        <f t="shared" si="0"/>
        <v/>
      </c>
      <c r="C237" s="51" t="str">
        <f>IF(Loan_Not_Paid*Values_Entered,Payment_Date,"")</f>
        <v/>
      </c>
      <c r="D237" s="57">
        <f>IF(Loan_Not_Paid*Values_Entered,Beginning_Balance,0)</f>
        <v>0</v>
      </c>
      <c r="E237" s="57">
        <f>IF(Loan_Not_Paid*Values_Entered,Monthly_Payment,0)</f>
        <v>0</v>
      </c>
      <c r="F237" s="57">
        <f>IF(Loan_Not_Paid*Values_Entered,Principal,0)</f>
        <v>0</v>
      </c>
      <c r="G237" s="57">
        <f>IF(Loan_Not_Paid*Values_Entered,Interest,0)</f>
        <v>0</v>
      </c>
      <c r="H237" s="65" t="str">
        <f>IF(Loan_Not_Paid*Values_Entered,Ending_Balance,"")</f>
        <v/>
      </c>
    </row>
    <row r="238" spans="2:8" ht="14" customHeight="1">
      <c r="B238" s="73" t="str">
        <f t="shared" si="0"/>
        <v/>
      </c>
      <c r="C238" s="51" t="str">
        <f>IF(Loan_Not_Paid*Values_Entered,Payment_Date,"")</f>
        <v/>
      </c>
      <c r="D238" s="57">
        <f>IF(Loan_Not_Paid*Values_Entered,Beginning_Balance,0)</f>
        <v>0</v>
      </c>
      <c r="E238" s="57">
        <f>IF(Loan_Not_Paid*Values_Entered,Monthly_Payment,0)</f>
        <v>0</v>
      </c>
      <c r="F238" s="57">
        <f>IF(Loan_Not_Paid*Values_Entered,Principal,0)</f>
        <v>0</v>
      </c>
      <c r="G238" s="57">
        <f>IF(Loan_Not_Paid*Values_Entered,Interest,0)</f>
        <v>0</v>
      </c>
      <c r="H238" s="65" t="str">
        <f>IF(Loan_Not_Paid*Values_Entered,Ending_Balance,"")</f>
        <v/>
      </c>
    </row>
    <row r="239" spans="2:8" ht="14" customHeight="1">
      <c r="B239" s="73" t="str">
        <f t="shared" si="0"/>
        <v/>
      </c>
      <c r="C239" s="51" t="str">
        <f>IF(Loan_Not_Paid*Values_Entered,Payment_Date,"")</f>
        <v/>
      </c>
      <c r="D239" s="57">
        <f>IF(Loan_Not_Paid*Values_Entered,Beginning_Balance,0)</f>
        <v>0</v>
      </c>
      <c r="E239" s="57">
        <f>IF(Loan_Not_Paid*Values_Entered,Monthly_Payment,0)</f>
        <v>0</v>
      </c>
      <c r="F239" s="57">
        <f>IF(Loan_Not_Paid*Values_Entered,Principal,0)</f>
        <v>0</v>
      </c>
      <c r="G239" s="57">
        <f>IF(Loan_Not_Paid*Values_Entered,Interest,0)</f>
        <v>0</v>
      </c>
      <c r="H239" s="65" t="str">
        <f>IF(Loan_Not_Paid*Values_Entered,Ending_Balance,"")</f>
        <v/>
      </c>
    </row>
    <row r="240" spans="2:8" ht="14" customHeight="1">
      <c r="B240" s="73" t="str">
        <f t="shared" si="0"/>
        <v/>
      </c>
      <c r="C240" s="51" t="str">
        <f>IF(Loan_Not_Paid*Values_Entered,Payment_Date,"")</f>
        <v/>
      </c>
      <c r="D240" s="57">
        <f>IF(Loan_Not_Paid*Values_Entered,Beginning_Balance,0)</f>
        <v>0</v>
      </c>
      <c r="E240" s="57">
        <f>IF(Loan_Not_Paid*Values_Entered,Monthly_Payment,0)</f>
        <v>0</v>
      </c>
      <c r="F240" s="57">
        <f>IF(Loan_Not_Paid*Values_Entered,Principal,0)</f>
        <v>0</v>
      </c>
      <c r="G240" s="57">
        <f>IF(Loan_Not_Paid*Values_Entered,Interest,0)</f>
        <v>0</v>
      </c>
      <c r="H240" s="65" t="str">
        <f>IF(Loan_Not_Paid*Values_Entered,Ending_Balance,"")</f>
        <v/>
      </c>
    </row>
    <row r="241" spans="2:8" ht="14" customHeight="1">
      <c r="B241" s="73" t="str">
        <f t="shared" si="0"/>
        <v/>
      </c>
      <c r="C241" s="51" t="str">
        <f>IF(Loan_Not_Paid*Values_Entered,Payment_Date,"")</f>
        <v/>
      </c>
      <c r="D241" s="57">
        <f>IF(Loan_Not_Paid*Values_Entered,Beginning_Balance,0)</f>
        <v>0</v>
      </c>
      <c r="E241" s="57">
        <f>IF(Loan_Not_Paid*Values_Entered,Monthly_Payment,0)</f>
        <v>0</v>
      </c>
      <c r="F241" s="57">
        <f>IF(Loan_Not_Paid*Values_Entered,Principal,0)</f>
        <v>0</v>
      </c>
      <c r="G241" s="57">
        <f>IF(Loan_Not_Paid*Values_Entered,Interest,0)</f>
        <v>0</v>
      </c>
      <c r="H241" s="65" t="str">
        <f>IF(Loan_Not_Paid*Values_Entered,Ending_Balance,"")</f>
        <v/>
      </c>
    </row>
    <row r="242" spans="2:8" ht="14" customHeight="1">
      <c r="B242" s="73" t="str">
        <f t="shared" si="0"/>
        <v/>
      </c>
      <c r="C242" s="51" t="str">
        <f>IF(Loan_Not_Paid*Values_Entered,Payment_Date,"")</f>
        <v/>
      </c>
      <c r="D242" s="57">
        <f>IF(Loan_Not_Paid*Values_Entered,Beginning_Balance,0)</f>
        <v>0</v>
      </c>
      <c r="E242" s="57">
        <f>IF(Loan_Not_Paid*Values_Entered,Monthly_Payment,0)</f>
        <v>0</v>
      </c>
      <c r="F242" s="57">
        <f>IF(Loan_Not_Paid*Values_Entered,Principal,0)</f>
        <v>0</v>
      </c>
      <c r="G242" s="57">
        <f>IF(Loan_Not_Paid*Values_Entered,Interest,0)</f>
        <v>0</v>
      </c>
      <c r="H242" s="65" t="str">
        <f>IF(Loan_Not_Paid*Values_Entered,Ending_Balance,"")</f>
        <v/>
      </c>
    </row>
    <row r="243" spans="2:8" ht="14" customHeight="1">
      <c r="B243" s="73" t="str">
        <f t="shared" si="0"/>
        <v/>
      </c>
      <c r="C243" s="51" t="str">
        <f>IF(Loan_Not_Paid*Values_Entered,Payment_Date,"")</f>
        <v/>
      </c>
      <c r="D243" s="57">
        <f>IF(Loan_Not_Paid*Values_Entered,Beginning_Balance,0)</f>
        <v>0</v>
      </c>
      <c r="E243" s="57">
        <f>IF(Loan_Not_Paid*Values_Entered,Monthly_Payment,0)</f>
        <v>0</v>
      </c>
      <c r="F243" s="57">
        <f>IF(Loan_Not_Paid*Values_Entered,Principal,0)</f>
        <v>0</v>
      </c>
      <c r="G243" s="57">
        <f>IF(Loan_Not_Paid*Values_Entered,Interest,0)</f>
        <v>0</v>
      </c>
      <c r="H243" s="65" t="str">
        <f>IF(Loan_Not_Paid*Values_Entered,Ending_Balance,"")</f>
        <v/>
      </c>
    </row>
    <row r="244" spans="2:8" ht="14" customHeight="1">
      <c r="B244" s="73" t="str">
        <f t="shared" si="0"/>
        <v/>
      </c>
      <c r="C244" s="51" t="str">
        <f>IF(Loan_Not_Paid*Values_Entered,Payment_Date,"")</f>
        <v/>
      </c>
      <c r="D244" s="57">
        <f>IF(Loan_Not_Paid*Values_Entered,Beginning_Balance,0)</f>
        <v>0</v>
      </c>
      <c r="E244" s="57">
        <f>IF(Loan_Not_Paid*Values_Entered,Monthly_Payment,0)</f>
        <v>0</v>
      </c>
      <c r="F244" s="57">
        <f>IF(Loan_Not_Paid*Values_Entered,Principal,0)</f>
        <v>0</v>
      </c>
      <c r="G244" s="57">
        <f>IF(Loan_Not_Paid*Values_Entered,Interest,0)</f>
        <v>0</v>
      </c>
      <c r="H244" s="65" t="str">
        <f>IF(Loan_Not_Paid*Values_Entered,Ending_Balance,"")</f>
        <v/>
      </c>
    </row>
    <row r="245" spans="2:8" ht="14" customHeight="1">
      <c r="B245" s="73" t="str">
        <f t="shared" si="0"/>
        <v/>
      </c>
      <c r="C245" s="51" t="str">
        <f>IF(Loan_Not_Paid*Values_Entered,Payment_Date,"")</f>
        <v/>
      </c>
      <c r="D245" s="57">
        <f>IF(Loan_Not_Paid*Values_Entered,Beginning_Balance,0)</f>
        <v>0</v>
      </c>
      <c r="E245" s="57">
        <f>IF(Loan_Not_Paid*Values_Entered,Monthly_Payment,0)</f>
        <v>0</v>
      </c>
      <c r="F245" s="57">
        <f>IF(Loan_Not_Paid*Values_Entered,Principal,0)</f>
        <v>0</v>
      </c>
      <c r="G245" s="57">
        <f>IF(Loan_Not_Paid*Values_Entered,Interest,0)</f>
        <v>0</v>
      </c>
      <c r="H245" s="65" t="str">
        <f>IF(Loan_Not_Paid*Values_Entered,Ending_Balance,"")</f>
        <v/>
      </c>
    </row>
    <row r="246" spans="2:8" ht="14" customHeight="1">
      <c r="B246" s="73" t="str">
        <f t="shared" si="0"/>
        <v/>
      </c>
      <c r="C246" s="51" t="str">
        <f>IF(Loan_Not_Paid*Values_Entered,Payment_Date,"")</f>
        <v/>
      </c>
      <c r="D246" s="57">
        <f>IF(Loan_Not_Paid*Values_Entered,Beginning_Balance,0)</f>
        <v>0</v>
      </c>
      <c r="E246" s="57">
        <f>IF(Loan_Not_Paid*Values_Entered,Monthly_Payment,0)</f>
        <v>0</v>
      </c>
      <c r="F246" s="57">
        <f>IF(Loan_Not_Paid*Values_Entered,Principal,0)</f>
        <v>0</v>
      </c>
      <c r="G246" s="57">
        <f>IF(Loan_Not_Paid*Values_Entered,Interest,0)</f>
        <v>0</v>
      </c>
      <c r="H246" s="65" t="str">
        <f>IF(Loan_Not_Paid*Values_Entered,Ending_Balance,"")</f>
        <v/>
      </c>
    </row>
    <row r="247" spans="2:8" ht="14" customHeight="1">
      <c r="B247" s="73" t="str">
        <f t="shared" si="0"/>
        <v/>
      </c>
      <c r="C247" s="51" t="str">
        <f>IF(Loan_Not_Paid*Values_Entered,Payment_Date,"")</f>
        <v/>
      </c>
      <c r="D247" s="57">
        <f>IF(Loan_Not_Paid*Values_Entered,Beginning_Balance,0)</f>
        <v>0</v>
      </c>
      <c r="E247" s="57">
        <f>IF(Loan_Not_Paid*Values_Entered,Monthly_Payment,0)</f>
        <v>0</v>
      </c>
      <c r="F247" s="57">
        <f>IF(Loan_Not_Paid*Values_Entered,Principal,0)</f>
        <v>0</v>
      </c>
      <c r="G247" s="57">
        <f>IF(Loan_Not_Paid*Values_Entered,Interest,0)</f>
        <v>0</v>
      </c>
      <c r="H247" s="65" t="str">
        <f>IF(Loan_Not_Paid*Values_Entered,Ending_Balance,"")</f>
        <v/>
      </c>
    </row>
    <row r="248" spans="2:8" ht="14" customHeight="1">
      <c r="B248" s="73" t="str">
        <f t="shared" si="0"/>
        <v/>
      </c>
      <c r="C248" s="51" t="str">
        <f>IF(Loan_Not_Paid*Values_Entered,Payment_Date,"")</f>
        <v/>
      </c>
      <c r="D248" s="57">
        <f>IF(Loan_Not_Paid*Values_Entered,Beginning_Balance,0)</f>
        <v>0</v>
      </c>
      <c r="E248" s="57">
        <f>IF(Loan_Not_Paid*Values_Entered,Monthly_Payment,0)</f>
        <v>0</v>
      </c>
      <c r="F248" s="57">
        <f>IF(Loan_Not_Paid*Values_Entered,Principal,0)</f>
        <v>0</v>
      </c>
      <c r="G248" s="57">
        <f>IF(Loan_Not_Paid*Values_Entered,Interest,0)</f>
        <v>0</v>
      </c>
      <c r="H248" s="65" t="str">
        <f>IF(Loan_Not_Paid*Values_Entered,Ending_Balance,"")</f>
        <v/>
      </c>
    </row>
    <row r="249" spans="2:8" ht="14" customHeight="1">
      <c r="B249" s="73" t="str">
        <f t="shared" si="0"/>
        <v/>
      </c>
      <c r="C249" s="51" t="str">
        <f>IF(Loan_Not_Paid*Values_Entered,Payment_Date,"")</f>
        <v/>
      </c>
      <c r="D249" s="57">
        <f>IF(Loan_Not_Paid*Values_Entered,Beginning_Balance,0)</f>
        <v>0</v>
      </c>
      <c r="E249" s="57">
        <f>IF(Loan_Not_Paid*Values_Entered,Monthly_Payment,0)</f>
        <v>0</v>
      </c>
      <c r="F249" s="57">
        <f>IF(Loan_Not_Paid*Values_Entered,Principal,0)</f>
        <v>0</v>
      </c>
      <c r="G249" s="57">
        <f>IF(Loan_Not_Paid*Values_Entered,Interest,0)</f>
        <v>0</v>
      </c>
      <c r="H249" s="65" t="str">
        <f>IF(Loan_Not_Paid*Values_Entered,Ending_Balance,"")</f>
        <v/>
      </c>
    </row>
    <row r="250" spans="2:8" ht="14" customHeight="1">
      <c r="B250" s="73" t="str">
        <f t="shared" si="0"/>
        <v/>
      </c>
      <c r="C250" s="51" t="str">
        <f>IF(Loan_Not_Paid*Values_Entered,Payment_Date,"")</f>
        <v/>
      </c>
      <c r="D250" s="57">
        <f>IF(Loan_Not_Paid*Values_Entered,Beginning_Balance,0)</f>
        <v>0</v>
      </c>
      <c r="E250" s="57">
        <f>IF(Loan_Not_Paid*Values_Entered,Monthly_Payment,0)</f>
        <v>0</v>
      </c>
      <c r="F250" s="57">
        <f>IF(Loan_Not_Paid*Values_Entered,Principal,0)</f>
        <v>0</v>
      </c>
      <c r="G250" s="57">
        <f>IF(Loan_Not_Paid*Values_Entered,Interest,0)</f>
        <v>0</v>
      </c>
      <c r="H250" s="65" t="str">
        <f>IF(Loan_Not_Paid*Values_Entered,Ending_Balance,"")</f>
        <v/>
      </c>
    </row>
    <row r="251" spans="2:8" ht="14" customHeight="1">
      <c r="B251" s="73" t="str">
        <f t="shared" si="0"/>
        <v/>
      </c>
      <c r="C251" s="51" t="str">
        <f>IF(Loan_Not_Paid*Values_Entered,Payment_Date,"")</f>
        <v/>
      </c>
      <c r="D251" s="57">
        <f>IF(Loan_Not_Paid*Values_Entered,Beginning_Balance,0)</f>
        <v>0</v>
      </c>
      <c r="E251" s="57">
        <f>IF(Loan_Not_Paid*Values_Entered,Monthly_Payment,0)</f>
        <v>0</v>
      </c>
      <c r="F251" s="57">
        <f>IF(Loan_Not_Paid*Values_Entered,Principal,0)</f>
        <v>0</v>
      </c>
      <c r="G251" s="57">
        <f>IF(Loan_Not_Paid*Values_Entered,Interest,0)</f>
        <v>0</v>
      </c>
      <c r="H251" s="65" t="str">
        <f>IF(Loan_Not_Paid*Values_Entered,Ending_Balance,"")</f>
        <v/>
      </c>
    </row>
    <row r="252" spans="2:8" ht="14" customHeight="1">
      <c r="B252" s="73" t="str">
        <f t="shared" si="0"/>
        <v/>
      </c>
      <c r="C252" s="51" t="str">
        <f>IF(Loan_Not_Paid*Values_Entered,Payment_Date,"")</f>
        <v/>
      </c>
      <c r="D252" s="57">
        <f>IF(Loan_Not_Paid*Values_Entered,Beginning_Balance,0)</f>
        <v>0</v>
      </c>
      <c r="E252" s="57">
        <f>IF(Loan_Not_Paid*Values_Entered,Monthly_Payment,0)</f>
        <v>0</v>
      </c>
      <c r="F252" s="57">
        <f>IF(Loan_Not_Paid*Values_Entered,Principal,0)</f>
        <v>0</v>
      </c>
      <c r="G252" s="57">
        <f>IF(Loan_Not_Paid*Values_Entered,Interest,0)</f>
        <v>0</v>
      </c>
      <c r="H252" s="65" t="str">
        <f>IF(Loan_Not_Paid*Values_Entered,Ending_Balance,"")</f>
        <v/>
      </c>
    </row>
    <row r="253" spans="2:8" ht="14" customHeight="1">
      <c r="B253" s="73" t="str">
        <f t="shared" si="0"/>
        <v/>
      </c>
      <c r="C253" s="51" t="str">
        <f>IF(Loan_Not_Paid*Values_Entered,Payment_Date,"")</f>
        <v/>
      </c>
      <c r="D253" s="57">
        <f>IF(Loan_Not_Paid*Values_Entered,Beginning_Balance,0)</f>
        <v>0</v>
      </c>
      <c r="E253" s="57">
        <f>IF(Loan_Not_Paid*Values_Entered,Monthly_Payment,0)</f>
        <v>0</v>
      </c>
      <c r="F253" s="57">
        <f>IF(Loan_Not_Paid*Values_Entered,Principal,0)</f>
        <v>0</v>
      </c>
      <c r="G253" s="57">
        <f>IF(Loan_Not_Paid*Values_Entered,Interest,0)</f>
        <v>0</v>
      </c>
      <c r="H253" s="65" t="str">
        <f>IF(Loan_Not_Paid*Values_Entered,Ending_Balance,"")</f>
        <v/>
      </c>
    </row>
    <row r="254" spans="2:8" ht="14" customHeight="1">
      <c r="B254" s="73" t="str">
        <f t="shared" si="0"/>
        <v/>
      </c>
      <c r="C254" s="51" t="str">
        <f>IF(Loan_Not_Paid*Values_Entered,Payment_Date,"")</f>
        <v/>
      </c>
      <c r="D254" s="57">
        <f>IF(Loan_Not_Paid*Values_Entered,Beginning_Balance,0)</f>
        <v>0</v>
      </c>
      <c r="E254" s="57">
        <f>IF(Loan_Not_Paid*Values_Entered,Monthly_Payment,0)</f>
        <v>0</v>
      </c>
      <c r="F254" s="57">
        <f>IF(Loan_Not_Paid*Values_Entered,Principal,0)</f>
        <v>0</v>
      </c>
      <c r="G254" s="57">
        <f>IF(Loan_Not_Paid*Values_Entered,Interest,0)</f>
        <v>0</v>
      </c>
      <c r="H254" s="65" t="str">
        <f>IF(Loan_Not_Paid*Values_Entered,Ending_Balance,"")</f>
        <v/>
      </c>
    </row>
    <row r="255" spans="2:8" ht="14" customHeight="1">
      <c r="B255" s="73" t="str">
        <f t="shared" si="0"/>
        <v/>
      </c>
      <c r="C255" s="51" t="str">
        <f>IF(Loan_Not_Paid*Values_Entered,Payment_Date,"")</f>
        <v/>
      </c>
      <c r="D255" s="57">
        <f>IF(Loan_Not_Paid*Values_Entered,Beginning_Balance,0)</f>
        <v>0</v>
      </c>
      <c r="E255" s="57">
        <f>IF(Loan_Not_Paid*Values_Entered,Monthly_Payment,0)</f>
        <v>0</v>
      </c>
      <c r="F255" s="57">
        <f>IF(Loan_Not_Paid*Values_Entered,Principal,0)</f>
        <v>0</v>
      </c>
      <c r="G255" s="57">
        <f>IF(Loan_Not_Paid*Values_Entered,Interest,0)</f>
        <v>0</v>
      </c>
      <c r="H255" s="65" t="str">
        <f>IF(Loan_Not_Paid*Values_Entered,Ending_Balance,"")</f>
        <v/>
      </c>
    </row>
    <row r="256" spans="2:8" ht="14" customHeight="1">
      <c r="B256" s="73" t="str">
        <f t="shared" si="0"/>
        <v/>
      </c>
      <c r="C256" s="51" t="str">
        <f>IF(Loan_Not_Paid*Values_Entered,Payment_Date,"")</f>
        <v/>
      </c>
      <c r="D256" s="57">
        <f>IF(Loan_Not_Paid*Values_Entered,Beginning_Balance,0)</f>
        <v>0</v>
      </c>
      <c r="E256" s="57">
        <f>IF(Loan_Not_Paid*Values_Entered,Monthly_Payment,0)</f>
        <v>0</v>
      </c>
      <c r="F256" s="57">
        <f>IF(Loan_Not_Paid*Values_Entered,Principal,0)</f>
        <v>0</v>
      </c>
      <c r="G256" s="57">
        <f>IF(Loan_Not_Paid*Values_Entered,Interest,0)</f>
        <v>0</v>
      </c>
      <c r="H256" s="65" t="str">
        <f>IF(Loan_Not_Paid*Values_Entered,Ending_Balance,"")</f>
        <v/>
      </c>
    </row>
    <row r="257" spans="2:8" ht="14" customHeight="1">
      <c r="B257" s="73" t="str">
        <f t="shared" si="0"/>
        <v/>
      </c>
      <c r="C257" s="51" t="str">
        <f>IF(Loan_Not_Paid*Values_Entered,Payment_Date,"")</f>
        <v/>
      </c>
      <c r="D257" s="57">
        <f>IF(Loan_Not_Paid*Values_Entered,Beginning_Balance,0)</f>
        <v>0</v>
      </c>
      <c r="E257" s="57">
        <f>IF(Loan_Not_Paid*Values_Entered,Monthly_Payment,0)</f>
        <v>0</v>
      </c>
      <c r="F257" s="57">
        <f>IF(Loan_Not_Paid*Values_Entered,Principal,0)</f>
        <v>0</v>
      </c>
      <c r="G257" s="57">
        <f>IF(Loan_Not_Paid*Values_Entered,Interest,0)</f>
        <v>0</v>
      </c>
      <c r="H257" s="65" t="str">
        <f>IF(Loan_Not_Paid*Values_Entered,Ending_Balance,"")</f>
        <v/>
      </c>
    </row>
    <row r="258" spans="2:8" ht="14" customHeight="1">
      <c r="B258" s="73" t="str">
        <f t="shared" si="0"/>
        <v/>
      </c>
      <c r="C258" s="51" t="str">
        <f>IF(Loan_Not_Paid*Values_Entered,Payment_Date,"")</f>
        <v/>
      </c>
      <c r="D258" s="57">
        <f>IF(Loan_Not_Paid*Values_Entered,Beginning_Balance,0)</f>
        <v>0</v>
      </c>
      <c r="E258" s="57">
        <f>IF(Loan_Not_Paid*Values_Entered,Monthly_Payment,0)</f>
        <v>0</v>
      </c>
      <c r="F258" s="57">
        <f>IF(Loan_Not_Paid*Values_Entered,Principal,0)</f>
        <v>0</v>
      </c>
      <c r="G258" s="57">
        <f>IF(Loan_Not_Paid*Values_Entered,Interest,0)</f>
        <v>0</v>
      </c>
      <c r="H258" s="65" t="str">
        <f>IF(Loan_Not_Paid*Values_Entered,Ending_Balance,"")</f>
        <v/>
      </c>
    </row>
    <row r="259" spans="2:8" ht="14" customHeight="1">
      <c r="B259" s="73" t="str">
        <f t="shared" si="0"/>
        <v/>
      </c>
      <c r="C259" s="51" t="str">
        <f>IF(Loan_Not_Paid*Values_Entered,Payment_Date,"")</f>
        <v/>
      </c>
      <c r="D259" s="57">
        <f>IF(Loan_Not_Paid*Values_Entered,Beginning_Balance,0)</f>
        <v>0</v>
      </c>
      <c r="E259" s="57">
        <f>IF(Loan_Not_Paid*Values_Entered,Monthly_Payment,0)</f>
        <v>0</v>
      </c>
      <c r="F259" s="57">
        <f>IF(Loan_Not_Paid*Values_Entered,Principal,0)</f>
        <v>0</v>
      </c>
      <c r="G259" s="57">
        <f>IF(Loan_Not_Paid*Values_Entered,Interest,0)</f>
        <v>0</v>
      </c>
      <c r="H259" s="65" t="str">
        <f>IF(Loan_Not_Paid*Values_Entered,Ending_Balance,"")</f>
        <v/>
      </c>
    </row>
    <row r="260" spans="2:8" ht="14" customHeight="1">
      <c r="B260" s="73" t="str">
        <f t="shared" si="0"/>
        <v/>
      </c>
      <c r="C260" s="51" t="str">
        <f>IF(Loan_Not_Paid*Values_Entered,Payment_Date,"")</f>
        <v/>
      </c>
      <c r="D260" s="57">
        <f>IF(Loan_Not_Paid*Values_Entered,Beginning_Balance,0)</f>
        <v>0</v>
      </c>
      <c r="E260" s="57">
        <f>IF(Loan_Not_Paid*Values_Entered,Monthly_Payment,0)</f>
        <v>0</v>
      </c>
      <c r="F260" s="57">
        <f>IF(Loan_Not_Paid*Values_Entered,Principal,0)</f>
        <v>0</v>
      </c>
      <c r="G260" s="57">
        <f>IF(Loan_Not_Paid*Values_Entered,Interest,0)</f>
        <v>0</v>
      </c>
      <c r="H260" s="65" t="str">
        <f>IF(Loan_Not_Paid*Values_Entered,Ending_Balance,"")</f>
        <v/>
      </c>
    </row>
    <row r="261" spans="2:8" ht="14" customHeight="1">
      <c r="B261" s="73" t="str">
        <f t="shared" si="0"/>
        <v/>
      </c>
      <c r="C261" s="51" t="str">
        <f>IF(Loan_Not_Paid*Values_Entered,Payment_Date,"")</f>
        <v/>
      </c>
      <c r="D261" s="57">
        <f>IF(Loan_Not_Paid*Values_Entered,Beginning_Balance,0)</f>
        <v>0</v>
      </c>
      <c r="E261" s="57">
        <f>IF(Loan_Not_Paid*Values_Entered,Monthly_Payment,0)</f>
        <v>0</v>
      </c>
      <c r="F261" s="57">
        <f>IF(Loan_Not_Paid*Values_Entered,Principal,0)</f>
        <v>0</v>
      </c>
      <c r="G261" s="57">
        <f>IF(Loan_Not_Paid*Values_Entered,Interest,0)</f>
        <v>0</v>
      </c>
      <c r="H261" s="65" t="str">
        <f>IF(Loan_Not_Paid*Values_Entered,Ending_Balance,"")</f>
        <v/>
      </c>
    </row>
    <row r="262" spans="2:8" ht="14" customHeight="1">
      <c r="B262" s="73" t="str">
        <f t="shared" si="0"/>
        <v/>
      </c>
      <c r="C262" s="51" t="str">
        <f>IF(Loan_Not_Paid*Values_Entered,Payment_Date,"")</f>
        <v/>
      </c>
      <c r="D262" s="57">
        <f>IF(Loan_Not_Paid*Values_Entered,Beginning_Balance,0)</f>
        <v>0</v>
      </c>
      <c r="E262" s="57">
        <f>IF(Loan_Not_Paid*Values_Entered,Monthly_Payment,0)</f>
        <v>0</v>
      </c>
      <c r="F262" s="57">
        <f>IF(Loan_Not_Paid*Values_Entered,Principal,0)</f>
        <v>0</v>
      </c>
      <c r="G262" s="57">
        <f>IF(Loan_Not_Paid*Values_Entered,Interest,0)</f>
        <v>0</v>
      </c>
      <c r="H262" s="65" t="str">
        <f>IF(Loan_Not_Paid*Values_Entered,Ending_Balance,"")</f>
        <v/>
      </c>
    </row>
    <row r="263" spans="2:8" ht="14" customHeight="1">
      <c r="B263" s="73" t="str">
        <f t="shared" si="0"/>
        <v/>
      </c>
      <c r="C263" s="51" t="str">
        <f>IF(Loan_Not_Paid*Values_Entered,Payment_Date,"")</f>
        <v/>
      </c>
      <c r="D263" s="57">
        <f>IF(Loan_Not_Paid*Values_Entered,Beginning_Balance,0)</f>
        <v>0</v>
      </c>
      <c r="E263" s="57">
        <f>IF(Loan_Not_Paid*Values_Entered,Monthly_Payment,0)</f>
        <v>0</v>
      </c>
      <c r="F263" s="57">
        <f>IF(Loan_Not_Paid*Values_Entered,Principal,0)</f>
        <v>0</v>
      </c>
      <c r="G263" s="57">
        <f>IF(Loan_Not_Paid*Values_Entered,Interest,0)</f>
        <v>0</v>
      </c>
      <c r="H263" s="65" t="str">
        <f>IF(Loan_Not_Paid*Values_Entered,Ending_Balance,"")</f>
        <v/>
      </c>
    </row>
    <row r="264" spans="2:8" ht="14" customHeight="1">
      <c r="B264" s="73" t="str">
        <f t="shared" si="0"/>
        <v/>
      </c>
      <c r="C264" s="51" t="str">
        <f>IF(Loan_Not_Paid*Values_Entered,Payment_Date,"")</f>
        <v/>
      </c>
      <c r="D264" s="57">
        <f>IF(Loan_Not_Paid*Values_Entered,Beginning_Balance,0)</f>
        <v>0</v>
      </c>
      <c r="E264" s="57">
        <f>IF(Loan_Not_Paid*Values_Entered,Monthly_Payment,0)</f>
        <v>0</v>
      </c>
      <c r="F264" s="57">
        <f>IF(Loan_Not_Paid*Values_Entered,Principal,0)</f>
        <v>0</v>
      </c>
      <c r="G264" s="57">
        <f>IF(Loan_Not_Paid*Values_Entered,Interest,0)</f>
        <v>0</v>
      </c>
      <c r="H264" s="65" t="str">
        <f>IF(Loan_Not_Paid*Values_Entered,Ending_Balance,"")</f>
        <v/>
      </c>
    </row>
    <row r="265" spans="2:8" ht="14" customHeight="1">
      <c r="B265" s="73" t="str">
        <f t="shared" si="0"/>
        <v/>
      </c>
      <c r="C265" s="51" t="str">
        <f>IF(Loan_Not_Paid*Values_Entered,Payment_Date,"")</f>
        <v/>
      </c>
      <c r="D265" s="57">
        <f>IF(Loan_Not_Paid*Values_Entered,Beginning_Balance,0)</f>
        <v>0</v>
      </c>
      <c r="E265" s="57">
        <f>IF(Loan_Not_Paid*Values_Entered,Monthly_Payment,0)</f>
        <v>0</v>
      </c>
      <c r="F265" s="57">
        <f>IF(Loan_Not_Paid*Values_Entered,Principal,0)</f>
        <v>0</v>
      </c>
      <c r="G265" s="57">
        <f>IF(Loan_Not_Paid*Values_Entered,Interest,0)</f>
        <v>0</v>
      </c>
      <c r="H265" s="65" t="str">
        <f>IF(Loan_Not_Paid*Values_Entered,Ending_Balance,"")</f>
        <v/>
      </c>
    </row>
    <row r="266" spans="2:8" ht="14" customHeight="1">
      <c r="B266" s="73" t="str">
        <f>IF(Loan_Not_Paid*Values_Entered,Payment_Number,"")</f>
        <v/>
      </c>
      <c r="C266" s="51" t="str">
        <f>IF(Loan_Not_Paid*Values_Entered,Payment_Date,"")</f>
        <v/>
      </c>
      <c r="D266" s="57">
        <f>IF(Loan_Not_Paid*Values_Entered,Beginning_Balance,0)</f>
        <v>0</v>
      </c>
      <c r="E266" s="57">
        <f>IF(Loan_Not_Paid*Values_Entered,Monthly_Payment,0)</f>
        <v>0</v>
      </c>
      <c r="F266" s="57">
        <f>IF(Loan_Not_Paid*Values_Entered,Principal,0)</f>
        <v>0</v>
      </c>
      <c r="G266" s="57">
        <f>IF(Loan_Not_Paid*Values_Entered,Interest,0)</f>
        <v>0</v>
      </c>
      <c r="H266" s="65" t="str">
        <f>IF(Loan_Not_Paid*Values_Entered,Ending_Balance,"")</f>
        <v/>
      </c>
    </row>
    <row r="267" spans="2:8" ht="14" customHeight="1">
      <c r="B267" s="73" t="str">
        <f>IF(Loan_Not_Paid*Values_Entered,Payment_Number,"")</f>
        <v/>
      </c>
      <c r="C267" s="51" t="str">
        <f>IF(Loan_Not_Paid*Values_Entered,Payment_Date,"")</f>
        <v/>
      </c>
      <c r="D267" s="57">
        <f>IF(Loan_Not_Paid*Values_Entered,Beginning_Balance,0)</f>
        <v>0</v>
      </c>
      <c r="E267" s="57">
        <f>IF(Loan_Not_Paid*Values_Entered,Monthly_Payment,0)</f>
        <v>0</v>
      </c>
      <c r="F267" s="57">
        <f>IF(Loan_Not_Paid*Values_Entered,Principal,0)</f>
        <v>0</v>
      </c>
      <c r="G267" s="57">
        <f>IF(Loan_Not_Paid*Values_Entered,Interest,0)</f>
        <v>0</v>
      </c>
      <c r="H267" s="65" t="str">
        <f>IF(Loan_Not_Paid*Values_Entered,Ending_Balance,"")</f>
        <v/>
      </c>
    </row>
    <row r="268" spans="2:8" ht="14" customHeight="1">
      <c r="B268" s="73" t="str">
        <f>IF(Loan_Not_Paid*Values_Entered,Payment_Number,"")</f>
        <v/>
      </c>
      <c r="C268" s="51" t="str">
        <f>IF(Loan_Not_Paid*Values_Entered,Payment_Date,"")</f>
        <v/>
      </c>
      <c r="D268" s="57">
        <f>IF(Loan_Not_Paid*Values_Entered,Beginning_Balance,0)</f>
        <v>0</v>
      </c>
      <c r="E268" s="57">
        <f>IF(Loan_Not_Paid*Values_Entered,Monthly_Payment,0)</f>
        <v>0</v>
      </c>
      <c r="F268" s="57">
        <f>IF(Loan_Not_Paid*Values_Entered,Principal,0)</f>
        <v>0</v>
      </c>
      <c r="G268" s="57">
        <f>IF(Loan_Not_Paid*Values_Entered,Interest,0)</f>
        <v>0</v>
      </c>
      <c r="H268" s="65" t="str">
        <f>IF(Loan_Not_Paid*Values_Entered,Ending_Balance,"")</f>
        <v/>
      </c>
    </row>
    <row r="269" spans="2:8" ht="14" customHeight="1">
      <c r="B269" s="73" t="str">
        <f>IF(Loan_Not_Paid*Values_Entered,Payment_Number,"")</f>
        <v/>
      </c>
      <c r="C269" s="51" t="str">
        <f>IF(Loan_Not_Paid*Values_Entered,Payment_Date,"")</f>
        <v/>
      </c>
      <c r="D269" s="57">
        <f>IF(Loan_Not_Paid*Values_Entered,Beginning_Balance,0)</f>
        <v>0</v>
      </c>
      <c r="E269" s="57">
        <f>IF(Loan_Not_Paid*Values_Entered,Monthly_Payment,0)</f>
        <v>0</v>
      </c>
      <c r="F269" s="57">
        <f>IF(Loan_Not_Paid*Values_Entered,Principal,0)</f>
        <v>0</v>
      </c>
      <c r="G269" s="57">
        <f>IF(Loan_Not_Paid*Values_Entered,Interest,0)</f>
        <v>0</v>
      </c>
      <c r="H269" s="65" t="str">
        <f>IF(Loan_Not_Paid*Values_Entered,Ending_Balance,"")</f>
        <v/>
      </c>
    </row>
    <row r="270" spans="2:8" ht="14" customHeight="1">
      <c r="B270" s="73" t="str">
        <f>IF(Loan_Not_Paid*Values_Entered,Payment_Number,"")</f>
        <v/>
      </c>
      <c r="C270" s="51" t="str">
        <f>IF(Loan_Not_Paid*Values_Entered,Payment_Date,"")</f>
        <v/>
      </c>
      <c r="D270" s="57">
        <f>IF(Loan_Not_Paid*Values_Entered,Beginning_Balance,0)</f>
        <v>0</v>
      </c>
      <c r="E270" s="57">
        <f>IF(Loan_Not_Paid*Values_Entered,Monthly_Payment,0)</f>
        <v>0</v>
      </c>
      <c r="F270" s="57">
        <f>IF(Loan_Not_Paid*Values_Entered,Principal,0)</f>
        <v>0</v>
      </c>
      <c r="G270" s="57">
        <f>IF(Loan_Not_Paid*Values_Entered,Interest,0)</f>
        <v>0</v>
      </c>
      <c r="H270" s="65" t="str">
        <f>IF(Loan_Not_Paid*Values_Entered,Ending_Balance,"")</f>
        <v/>
      </c>
    </row>
    <row r="271" spans="2:8" ht="14" customHeight="1">
      <c r="B271" s="73" t="str">
        <f>IF(Loan_Not_Paid*Values_Entered,Payment_Number,"")</f>
        <v/>
      </c>
      <c r="C271" s="51" t="str">
        <f>IF(Loan_Not_Paid*Values_Entered,Payment_Date,"")</f>
        <v/>
      </c>
      <c r="D271" s="57">
        <f>IF(Loan_Not_Paid*Values_Entered,Beginning_Balance,0)</f>
        <v>0</v>
      </c>
      <c r="E271" s="57">
        <f>IF(Loan_Not_Paid*Values_Entered,Monthly_Payment,0)</f>
        <v>0</v>
      </c>
      <c r="F271" s="57">
        <f>IF(Loan_Not_Paid*Values_Entered,Principal,0)</f>
        <v>0</v>
      </c>
      <c r="G271" s="57">
        <f>IF(Loan_Not_Paid*Values_Entered,Interest,0)</f>
        <v>0</v>
      </c>
      <c r="H271" s="65" t="str">
        <f>IF(Loan_Not_Paid*Values_Entered,Ending_Balance,"")</f>
        <v/>
      </c>
    </row>
    <row r="272" spans="2:8" ht="14" customHeight="1">
      <c r="B272" s="73" t="str">
        <f>IF(Loan_Not_Paid*Values_Entered,Payment_Number,"")</f>
        <v/>
      </c>
      <c r="C272" s="51" t="str">
        <f>IF(Loan_Not_Paid*Values_Entered,Payment_Date,"")</f>
        <v/>
      </c>
      <c r="D272" s="57">
        <f>IF(Loan_Not_Paid*Values_Entered,Beginning_Balance,0)</f>
        <v>0</v>
      </c>
      <c r="E272" s="57">
        <f>IF(Loan_Not_Paid*Values_Entered,Monthly_Payment,0)</f>
        <v>0</v>
      </c>
      <c r="F272" s="57">
        <f>IF(Loan_Not_Paid*Values_Entered,Principal,0)</f>
        <v>0</v>
      </c>
      <c r="G272" s="57">
        <f>IF(Loan_Not_Paid*Values_Entered,Interest,0)</f>
        <v>0</v>
      </c>
      <c r="H272" s="65" t="str">
        <f>IF(Loan_Not_Paid*Values_Entered,Ending_Balance,"")</f>
        <v/>
      </c>
    </row>
    <row r="273" spans="2:8" ht="14" customHeight="1">
      <c r="B273" s="73" t="str">
        <f>IF(Loan_Not_Paid*Values_Entered,Payment_Number,"")</f>
        <v/>
      </c>
      <c r="C273" s="51" t="str">
        <f>IF(Loan_Not_Paid*Values_Entered,Payment_Date,"")</f>
        <v/>
      </c>
      <c r="D273" s="57">
        <f>IF(Loan_Not_Paid*Values_Entered,Beginning_Balance,0)</f>
        <v>0</v>
      </c>
      <c r="E273" s="57">
        <f>IF(Loan_Not_Paid*Values_Entered,Monthly_Payment,0)</f>
        <v>0</v>
      </c>
      <c r="F273" s="57">
        <f>IF(Loan_Not_Paid*Values_Entered,Principal,0)</f>
        <v>0</v>
      </c>
      <c r="G273" s="57">
        <f>IF(Loan_Not_Paid*Values_Entered,Interest,0)</f>
        <v>0</v>
      </c>
      <c r="H273" s="65" t="str">
        <f>IF(Loan_Not_Paid*Values_Entered,Ending_Balance,"")</f>
        <v/>
      </c>
    </row>
    <row r="274" spans="2:8" ht="14" customHeight="1">
      <c r="B274" s="73" t="str">
        <f>IF(Loan_Not_Paid*Values_Entered,Payment_Number,"")</f>
        <v/>
      </c>
      <c r="C274" s="51" t="str">
        <f>IF(Loan_Not_Paid*Values_Entered,Payment_Date,"")</f>
        <v/>
      </c>
      <c r="D274" s="57">
        <f>IF(Loan_Not_Paid*Values_Entered,Beginning_Balance,0)</f>
        <v>0</v>
      </c>
      <c r="E274" s="57">
        <f>IF(Loan_Not_Paid*Values_Entered,Monthly_Payment,0)</f>
        <v>0</v>
      </c>
      <c r="F274" s="57">
        <f>IF(Loan_Not_Paid*Values_Entered,Principal,0)</f>
        <v>0</v>
      </c>
      <c r="G274" s="57">
        <f>IF(Loan_Not_Paid*Values_Entered,Interest,0)</f>
        <v>0</v>
      </c>
      <c r="H274" s="65" t="str">
        <f>IF(Loan_Not_Paid*Values_Entered,Ending_Balance,"")</f>
        <v/>
      </c>
    </row>
    <row r="275" spans="2:8" ht="14" customHeight="1">
      <c r="B275" s="73" t="str">
        <f>IF(Loan_Not_Paid*Values_Entered,Payment_Number,"")</f>
        <v/>
      </c>
      <c r="C275" s="51" t="str">
        <f>IF(Loan_Not_Paid*Values_Entered,Payment_Date,"")</f>
        <v/>
      </c>
      <c r="D275" s="57">
        <f>IF(Loan_Not_Paid*Values_Entered,Beginning_Balance,0)</f>
        <v>0</v>
      </c>
      <c r="E275" s="57">
        <f>IF(Loan_Not_Paid*Values_Entered,Monthly_Payment,0)</f>
        <v>0</v>
      </c>
      <c r="F275" s="57">
        <f>IF(Loan_Not_Paid*Values_Entered,Principal,0)</f>
        <v>0</v>
      </c>
      <c r="G275" s="57">
        <f>IF(Loan_Not_Paid*Values_Entered,Interest,0)</f>
        <v>0</v>
      </c>
      <c r="H275" s="65" t="str">
        <f>IF(Loan_Not_Paid*Values_Entered,Ending_Balance,"")</f>
        <v/>
      </c>
    </row>
    <row r="276" spans="2:8" ht="14" customHeight="1">
      <c r="B276" s="73" t="str">
        <f>IF(Loan_Not_Paid*Values_Entered,Payment_Number,"")</f>
        <v/>
      </c>
      <c r="C276" s="51" t="str">
        <f>IF(Loan_Not_Paid*Values_Entered,Payment_Date,"")</f>
        <v/>
      </c>
      <c r="D276" s="57">
        <f>IF(Loan_Not_Paid*Values_Entered,Beginning_Balance,0)</f>
        <v>0</v>
      </c>
      <c r="E276" s="57">
        <f>IF(Loan_Not_Paid*Values_Entered,Monthly_Payment,0)</f>
        <v>0</v>
      </c>
      <c r="F276" s="57">
        <f>IF(Loan_Not_Paid*Values_Entered,Principal,0)</f>
        <v>0</v>
      </c>
      <c r="G276" s="57">
        <f>IF(Loan_Not_Paid*Values_Entered,Interest,0)</f>
        <v>0</v>
      </c>
      <c r="H276" s="65" t="str">
        <f>IF(Loan_Not_Paid*Values_Entered,Ending_Balance,"")</f>
        <v/>
      </c>
    </row>
    <row r="277" spans="2:8" ht="14" customHeight="1">
      <c r="B277" s="73" t="str">
        <f>IF(Loan_Not_Paid*Values_Entered,Payment_Number,"")</f>
        <v/>
      </c>
      <c r="C277" s="51" t="str">
        <f>IF(Loan_Not_Paid*Values_Entered,Payment_Date,"")</f>
        <v/>
      </c>
      <c r="D277" s="57">
        <f>IF(Loan_Not_Paid*Values_Entered,Beginning_Balance,0)</f>
        <v>0</v>
      </c>
      <c r="E277" s="57">
        <f>IF(Loan_Not_Paid*Values_Entered,Monthly_Payment,0)</f>
        <v>0</v>
      </c>
      <c r="F277" s="57">
        <f>IF(Loan_Not_Paid*Values_Entered,Principal,0)</f>
        <v>0</v>
      </c>
      <c r="G277" s="57">
        <f>IF(Loan_Not_Paid*Values_Entered,Interest,0)</f>
        <v>0</v>
      </c>
      <c r="H277" s="65" t="str">
        <f>IF(Loan_Not_Paid*Values_Entered,Ending_Balance,"")</f>
        <v/>
      </c>
    </row>
    <row r="278" spans="2:8" ht="14" customHeight="1">
      <c r="B278" s="73" t="str">
        <f>IF(Loan_Not_Paid*Values_Entered,Payment_Number,"")</f>
        <v/>
      </c>
      <c r="C278" s="51" t="str">
        <f>IF(Loan_Not_Paid*Values_Entered,Payment_Date,"")</f>
        <v/>
      </c>
      <c r="D278" s="57">
        <f>IF(Loan_Not_Paid*Values_Entered,Beginning_Balance,0)</f>
        <v>0</v>
      </c>
      <c r="E278" s="57">
        <f>IF(Loan_Not_Paid*Values_Entered,Monthly_Payment,0)</f>
        <v>0</v>
      </c>
      <c r="F278" s="57">
        <f>IF(Loan_Not_Paid*Values_Entered,Principal,0)</f>
        <v>0</v>
      </c>
      <c r="G278" s="57">
        <f>IF(Loan_Not_Paid*Values_Entered,Interest,0)</f>
        <v>0</v>
      </c>
      <c r="H278" s="65" t="str">
        <f>IF(Loan_Not_Paid*Values_Entered,Ending_Balance,"")</f>
        <v/>
      </c>
    </row>
    <row r="279" spans="2:8" ht="14" customHeight="1">
      <c r="B279" s="73" t="str">
        <f>IF(Loan_Not_Paid*Values_Entered,Payment_Number,"")</f>
        <v/>
      </c>
      <c r="C279" s="51" t="str">
        <f>IF(Loan_Not_Paid*Values_Entered,Payment_Date,"")</f>
        <v/>
      </c>
      <c r="D279" s="57">
        <f>IF(Loan_Not_Paid*Values_Entered,Beginning_Balance,0)</f>
        <v>0</v>
      </c>
      <c r="E279" s="57">
        <f>IF(Loan_Not_Paid*Values_Entered,Monthly_Payment,0)</f>
        <v>0</v>
      </c>
      <c r="F279" s="57">
        <f>IF(Loan_Not_Paid*Values_Entered,Principal,0)</f>
        <v>0</v>
      </c>
      <c r="G279" s="57">
        <f>IF(Loan_Not_Paid*Values_Entered,Interest,0)</f>
        <v>0</v>
      </c>
      <c r="H279" s="65" t="str">
        <f>IF(Loan_Not_Paid*Values_Entered,Ending_Balance,"")</f>
        <v/>
      </c>
    </row>
    <row r="280" spans="2:8" ht="14" customHeight="1">
      <c r="B280" s="73" t="str">
        <f>IF(Loan_Not_Paid*Values_Entered,Payment_Number,"")</f>
        <v/>
      </c>
      <c r="C280" s="51" t="str">
        <f>IF(Loan_Not_Paid*Values_Entered,Payment_Date,"")</f>
        <v/>
      </c>
      <c r="D280" s="57">
        <f>IF(Loan_Not_Paid*Values_Entered,Beginning_Balance,0)</f>
        <v>0</v>
      </c>
      <c r="E280" s="57">
        <f>IF(Loan_Not_Paid*Values_Entered,Monthly_Payment,0)</f>
        <v>0</v>
      </c>
      <c r="F280" s="57">
        <f>IF(Loan_Not_Paid*Values_Entered,Principal,0)</f>
        <v>0</v>
      </c>
      <c r="G280" s="57">
        <f>IF(Loan_Not_Paid*Values_Entered,Interest,0)</f>
        <v>0</v>
      </c>
      <c r="H280" s="65" t="str">
        <f>IF(Loan_Not_Paid*Values_Entered,Ending_Balance,"")</f>
        <v/>
      </c>
    </row>
    <row r="281" spans="2:8" ht="14" customHeight="1">
      <c r="B281" s="73" t="str">
        <f>IF(Loan_Not_Paid*Values_Entered,Payment_Number,"")</f>
        <v/>
      </c>
      <c r="C281" s="51" t="str">
        <f>IF(Loan_Not_Paid*Values_Entered,Payment_Date,"")</f>
        <v/>
      </c>
      <c r="D281" s="57">
        <f>IF(Loan_Not_Paid*Values_Entered,Beginning_Balance,0)</f>
        <v>0</v>
      </c>
      <c r="E281" s="57">
        <f>IF(Loan_Not_Paid*Values_Entered,Monthly_Payment,0)</f>
        <v>0</v>
      </c>
      <c r="F281" s="57">
        <f>IF(Loan_Not_Paid*Values_Entered,Principal,0)</f>
        <v>0</v>
      </c>
      <c r="G281" s="57">
        <f>IF(Loan_Not_Paid*Values_Entered,Interest,0)</f>
        <v>0</v>
      </c>
      <c r="H281" s="65" t="str">
        <f>IF(Loan_Not_Paid*Values_Entered,Ending_Balance,"")</f>
        <v/>
      </c>
    </row>
    <row r="282" spans="2:8" ht="14" customHeight="1">
      <c r="B282" s="73" t="str">
        <f>IF(Loan_Not_Paid*Values_Entered,Payment_Number,"")</f>
        <v/>
      </c>
      <c r="C282" s="51" t="str">
        <f>IF(Loan_Not_Paid*Values_Entered,Payment_Date,"")</f>
        <v/>
      </c>
      <c r="D282" s="57">
        <f>IF(Loan_Not_Paid*Values_Entered,Beginning_Balance,0)</f>
        <v>0</v>
      </c>
      <c r="E282" s="57">
        <f>IF(Loan_Not_Paid*Values_Entered,Monthly_Payment,0)</f>
        <v>0</v>
      </c>
      <c r="F282" s="57">
        <f>IF(Loan_Not_Paid*Values_Entered,Principal,0)</f>
        <v>0</v>
      </c>
      <c r="G282" s="57">
        <f>IF(Loan_Not_Paid*Values_Entered,Interest,0)</f>
        <v>0</v>
      </c>
      <c r="H282" s="65" t="str">
        <f>IF(Loan_Not_Paid*Values_Entered,Ending_Balance,"")</f>
        <v/>
      </c>
    </row>
    <row r="283" spans="2:8" ht="14" customHeight="1">
      <c r="B283" s="73" t="str">
        <f>IF(Loan_Not_Paid*Values_Entered,Payment_Number,"")</f>
        <v/>
      </c>
      <c r="C283" s="51" t="str">
        <f>IF(Loan_Not_Paid*Values_Entered,Payment_Date,"")</f>
        <v/>
      </c>
      <c r="D283" s="57">
        <f>IF(Loan_Not_Paid*Values_Entered,Beginning_Balance,0)</f>
        <v>0</v>
      </c>
      <c r="E283" s="57">
        <f>IF(Loan_Not_Paid*Values_Entered,Monthly_Payment,0)</f>
        <v>0</v>
      </c>
      <c r="F283" s="57">
        <f>IF(Loan_Not_Paid*Values_Entered,Principal,0)</f>
        <v>0</v>
      </c>
      <c r="G283" s="57">
        <f>IF(Loan_Not_Paid*Values_Entered,Interest,0)</f>
        <v>0</v>
      </c>
      <c r="H283" s="65" t="str">
        <f>IF(Loan_Not_Paid*Values_Entered,Ending_Balance,"")</f>
        <v/>
      </c>
    </row>
    <row r="284" spans="2:8" ht="14" customHeight="1">
      <c r="B284" s="73" t="str">
        <f>IF(Loan_Not_Paid*Values_Entered,Payment_Number,"")</f>
        <v/>
      </c>
      <c r="C284" s="51" t="str">
        <f>IF(Loan_Not_Paid*Values_Entered,Payment_Date,"")</f>
        <v/>
      </c>
      <c r="D284" s="57">
        <f>IF(Loan_Not_Paid*Values_Entered,Beginning_Balance,0)</f>
        <v>0</v>
      </c>
      <c r="E284" s="57">
        <f>IF(Loan_Not_Paid*Values_Entered,Monthly_Payment,0)</f>
        <v>0</v>
      </c>
      <c r="F284" s="57">
        <f>IF(Loan_Not_Paid*Values_Entered,Principal,0)</f>
        <v>0</v>
      </c>
      <c r="G284" s="57">
        <f>IF(Loan_Not_Paid*Values_Entered,Interest,0)</f>
        <v>0</v>
      </c>
      <c r="H284" s="65" t="str">
        <f>IF(Loan_Not_Paid*Values_Entered,Ending_Balance,"")</f>
        <v/>
      </c>
    </row>
    <row r="285" spans="2:8" ht="14" customHeight="1">
      <c r="B285" s="73" t="str">
        <f>IF(Loan_Not_Paid*Values_Entered,Payment_Number,"")</f>
        <v/>
      </c>
      <c r="C285" s="51" t="str">
        <f>IF(Loan_Not_Paid*Values_Entered,Payment_Date,"")</f>
        <v/>
      </c>
      <c r="D285" s="57">
        <f>IF(Loan_Not_Paid*Values_Entered,Beginning_Balance,0)</f>
        <v>0</v>
      </c>
      <c r="E285" s="57">
        <f>IF(Loan_Not_Paid*Values_Entered,Monthly_Payment,0)</f>
        <v>0</v>
      </c>
      <c r="F285" s="57">
        <f>IF(Loan_Not_Paid*Values_Entered,Principal,0)</f>
        <v>0</v>
      </c>
      <c r="G285" s="57">
        <f>IF(Loan_Not_Paid*Values_Entered,Interest,0)</f>
        <v>0</v>
      </c>
      <c r="H285" s="65" t="str">
        <f>IF(Loan_Not_Paid*Values_Entered,Ending_Balance,"")</f>
        <v/>
      </c>
    </row>
    <row r="286" spans="2:8" ht="14" customHeight="1">
      <c r="B286" s="73" t="str">
        <f>IF(Loan_Not_Paid*Values_Entered,Payment_Number,"")</f>
        <v/>
      </c>
      <c r="C286" s="51" t="str">
        <f>IF(Loan_Not_Paid*Values_Entered,Payment_Date,"")</f>
        <v/>
      </c>
      <c r="D286" s="57">
        <f>IF(Loan_Not_Paid*Values_Entered,Beginning_Balance,0)</f>
        <v>0</v>
      </c>
      <c r="E286" s="57">
        <f>IF(Loan_Not_Paid*Values_Entered,Monthly_Payment,0)</f>
        <v>0</v>
      </c>
      <c r="F286" s="57">
        <f>IF(Loan_Not_Paid*Values_Entered,Principal,0)</f>
        <v>0</v>
      </c>
      <c r="G286" s="57">
        <f>IF(Loan_Not_Paid*Values_Entered,Interest,0)</f>
        <v>0</v>
      </c>
      <c r="H286" s="65" t="str">
        <f>IF(Loan_Not_Paid*Values_Entered,Ending_Balance,"")</f>
        <v/>
      </c>
    </row>
    <row r="287" spans="2:8" ht="14" customHeight="1">
      <c r="B287" s="73" t="str">
        <f>IF(Loan_Not_Paid*Values_Entered,Payment_Number,"")</f>
        <v/>
      </c>
      <c r="C287" s="51" t="str">
        <f>IF(Loan_Not_Paid*Values_Entered,Payment_Date,"")</f>
        <v/>
      </c>
      <c r="D287" s="57">
        <f>IF(Loan_Not_Paid*Values_Entered,Beginning_Balance,0)</f>
        <v>0</v>
      </c>
      <c r="E287" s="57">
        <f>IF(Loan_Not_Paid*Values_Entered,Monthly_Payment,0)</f>
        <v>0</v>
      </c>
      <c r="F287" s="57">
        <f>IF(Loan_Not_Paid*Values_Entered,Principal,0)</f>
        <v>0</v>
      </c>
      <c r="G287" s="57">
        <f>IF(Loan_Not_Paid*Values_Entered,Interest,0)</f>
        <v>0</v>
      </c>
      <c r="H287" s="65" t="str">
        <f>IF(Loan_Not_Paid*Values_Entered,Ending_Balance,"")</f>
        <v/>
      </c>
    </row>
    <row r="288" spans="2:8" ht="14" customHeight="1">
      <c r="B288" s="73" t="str">
        <f>IF(Loan_Not_Paid*Values_Entered,Payment_Number,"")</f>
        <v/>
      </c>
      <c r="C288" s="51" t="str">
        <f>IF(Loan_Not_Paid*Values_Entered,Payment_Date,"")</f>
        <v/>
      </c>
      <c r="D288" s="57">
        <f>IF(Loan_Not_Paid*Values_Entered,Beginning_Balance,0)</f>
        <v>0</v>
      </c>
      <c r="E288" s="57">
        <f>IF(Loan_Not_Paid*Values_Entered,Monthly_Payment,0)</f>
        <v>0</v>
      </c>
      <c r="F288" s="57">
        <f>IF(Loan_Not_Paid*Values_Entered,Principal,0)</f>
        <v>0</v>
      </c>
      <c r="G288" s="57">
        <f>IF(Loan_Not_Paid*Values_Entered,Interest,0)</f>
        <v>0</v>
      </c>
      <c r="H288" s="65" t="str">
        <f>IF(Loan_Not_Paid*Values_Entered,Ending_Balance,"")</f>
        <v/>
      </c>
    </row>
    <row r="289" spans="2:8" ht="14" customHeight="1">
      <c r="B289" s="73" t="str">
        <f>IF(Loan_Not_Paid*Values_Entered,Payment_Number,"")</f>
        <v/>
      </c>
      <c r="C289" s="51" t="str">
        <f>IF(Loan_Not_Paid*Values_Entered,Payment_Date,"")</f>
        <v/>
      </c>
      <c r="D289" s="57">
        <f>IF(Loan_Not_Paid*Values_Entered,Beginning_Balance,0)</f>
        <v>0</v>
      </c>
      <c r="E289" s="57">
        <f>IF(Loan_Not_Paid*Values_Entered,Monthly_Payment,0)</f>
        <v>0</v>
      </c>
      <c r="F289" s="57">
        <f>IF(Loan_Not_Paid*Values_Entered,Principal,0)</f>
        <v>0</v>
      </c>
      <c r="G289" s="57">
        <f>IF(Loan_Not_Paid*Values_Entered,Interest,0)</f>
        <v>0</v>
      </c>
      <c r="H289" s="65" t="str">
        <f>IF(Loan_Not_Paid*Values_Entered,Ending_Balance,"")</f>
        <v/>
      </c>
    </row>
    <row r="290" spans="2:8" ht="14" customHeight="1">
      <c r="B290" s="73" t="str">
        <f>IF(Loan_Not_Paid*Values_Entered,Payment_Number,"")</f>
        <v/>
      </c>
      <c r="C290" s="51" t="str">
        <f>IF(Loan_Not_Paid*Values_Entered,Payment_Date,"")</f>
        <v/>
      </c>
      <c r="D290" s="57">
        <f>IF(Loan_Not_Paid*Values_Entered,Beginning_Balance,0)</f>
        <v>0</v>
      </c>
      <c r="E290" s="57">
        <f>IF(Loan_Not_Paid*Values_Entered,Monthly_Payment,0)</f>
        <v>0</v>
      </c>
      <c r="F290" s="57">
        <f>IF(Loan_Not_Paid*Values_Entered,Principal,0)</f>
        <v>0</v>
      </c>
      <c r="G290" s="57">
        <f>IF(Loan_Not_Paid*Values_Entered,Interest,0)</f>
        <v>0</v>
      </c>
      <c r="H290" s="65" t="str">
        <f>IF(Loan_Not_Paid*Values_Entered,Ending_Balance,"")</f>
        <v/>
      </c>
    </row>
    <row r="291" spans="2:8" ht="14" customHeight="1">
      <c r="B291" s="73" t="str">
        <f>IF(Loan_Not_Paid*Values_Entered,Payment_Number,"")</f>
        <v/>
      </c>
      <c r="C291" s="51" t="str">
        <f>IF(Loan_Not_Paid*Values_Entered,Payment_Date,"")</f>
        <v/>
      </c>
      <c r="D291" s="57">
        <f>IF(Loan_Not_Paid*Values_Entered,Beginning_Balance,0)</f>
        <v>0</v>
      </c>
      <c r="E291" s="57">
        <f>IF(Loan_Not_Paid*Values_Entered,Monthly_Payment,0)</f>
        <v>0</v>
      </c>
      <c r="F291" s="57">
        <f>IF(Loan_Not_Paid*Values_Entered,Principal,0)</f>
        <v>0</v>
      </c>
      <c r="G291" s="57">
        <f>IF(Loan_Not_Paid*Values_Entered,Interest,0)</f>
        <v>0</v>
      </c>
      <c r="H291" s="65" t="str">
        <f>IF(Loan_Not_Paid*Values_Entered,Ending_Balance,"")</f>
        <v/>
      </c>
    </row>
    <row r="292" spans="2:8" ht="14" customHeight="1">
      <c r="B292" s="73" t="str">
        <f>IF(Loan_Not_Paid*Values_Entered,Payment_Number,"")</f>
        <v/>
      </c>
      <c r="C292" s="51" t="str">
        <f>IF(Loan_Not_Paid*Values_Entered,Payment_Date,"")</f>
        <v/>
      </c>
      <c r="D292" s="57">
        <f>IF(Loan_Not_Paid*Values_Entered,Beginning_Balance,0)</f>
        <v>0</v>
      </c>
      <c r="E292" s="57">
        <f>IF(Loan_Not_Paid*Values_Entered,Monthly_Payment,0)</f>
        <v>0</v>
      </c>
      <c r="F292" s="57">
        <f>IF(Loan_Not_Paid*Values_Entered,Principal,0)</f>
        <v>0</v>
      </c>
      <c r="G292" s="57">
        <f>IF(Loan_Not_Paid*Values_Entered,Interest,0)</f>
        <v>0</v>
      </c>
      <c r="H292" s="65" t="str">
        <f>IF(Loan_Not_Paid*Values_Entered,Ending_Balance,"")</f>
        <v/>
      </c>
    </row>
    <row r="293" spans="2:8" ht="14" customHeight="1">
      <c r="B293" s="73" t="str">
        <f>IF(Loan_Not_Paid*Values_Entered,Payment_Number,"")</f>
        <v/>
      </c>
      <c r="C293" s="51" t="str">
        <f>IF(Loan_Not_Paid*Values_Entered,Payment_Date,"")</f>
        <v/>
      </c>
      <c r="D293" s="57">
        <f>IF(Loan_Not_Paid*Values_Entered,Beginning_Balance,0)</f>
        <v>0</v>
      </c>
      <c r="E293" s="57">
        <f>IF(Loan_Not_Paid*Values_Entered,Monthly_Payment,0)</f>
        <v>0</v>
      </c>
      <c r="F293" s="57">
        <f>IF(Loan_Not_Paid*Values_Entered,Principal,0)</f>
        <v>0</v>
      </c>
      <c r="G293" s="57">
        <f>IF(Loan_Not_Paid*Values_Entered,Interest,0)</f>
        <v>0</v>
      </c>
      <c r="H293" s="65" t="str">
        <f>IF(Loan_Not_Paid*Values_Entered,Ending_Balance,"")</f>
        <v/>
      </c>
    </row>
    <row r="294" spans="2:8" ht="14" customHeight="1">
      <c r="B294" s="74" t="str">
        <f>IF(Loan_Not_Paid*Values_Entered,Payment_Number,"")</f>
        <v/>
      </c>
      <c r="C294" s="51" t="str">
        <f>IF(Loan_Not_Paid*Values_Entered,Payment_Date,"")</f>
        <v/>
      </c>
      <c r="D294" s="57">
        <f>IF(Loan_Not_Paid*Values_Entered,Beginning_Balance,0)</f>
        <v>0</v>
      </c>
      <c r="E294" s="57">
        <f>IF(Loan_Not_Paid*Values_Entered,Monthly_Payment,0)</f>
        <v>0</v>
      </c>
      <c r="F294" s="57">
        <f>IF(Loan_Not_Paid*Values_Entered,Principal,0)</f>
        <v>0</v>
      </c>
      <c r="G294" s="57">
        <f>IF(Loan_Not_Paid*Values_Entered,Interest,0)</f>
        <v>0</v>
      </c>
      <c r="H294" s="65" t="str">
        <f>IF(Loan_Not_Paid*Values_Entered,Ending_Balance,"")</f>
        <v/>
      </c>
    </row>
    <row r="295" spans="2:8" ht="14" customHeight="1">
      <c r="B295" s="74" t="str">
        <f>IF(Loan_Not_Paid*Values_Entered,Payment_Number,"")</f>
        <v/>
      </c>
      <c r="C295" s="51" t="str">
        <f>IF(Loan_Not_Paid*Values_Entered,Payment_Date,"")</f>
        <v/>
      </c>
      <c r="D295" s="57">
        <f>IF(Loan_Not_Paid*Values_Entered,Beginning_Balance,0)</f>
        <v>0</v>
      </c>
      <c r="E295" s="57">
        <f>IF(Loan_Not_Paid*Values_Entered,Monthly_Payment,0)</f>
        <v>0</v>
      </c>
      <c r="F295" s="57">
        <f>IF(Loan_Not_Paid*Values_Entered,Principal,0)</f>
        <v>0</v>
      </c>
      <c r="G295" s="57">
        <f>IF(Loan_Not_Paid*Values_Entered,Interest,0)</f>
        <v>0</v>
      </c>
      <c r="H295" s="65" t="str">
        <f>IF(Loan_Not_Paid*Values_Entered,Ending_Balance,"")</f>
        <v/>
      </c>
    </row>
    <row r="296" spans="2:8" ht="14" customHeight="1">
      <c r="B296" s="74" t="str">
        <f>IF(Loan_Not_Paid*Values_Entered,Payment_Number,"")</f>
        <v/>
      </c>
      <c r="C296" s="51" t="str">
        <f>IF(Loan_Not_Paid*Values_Entered,Payment_Date,"")</f>
        <v/>
      </c>
      <c r="D296" s="57">
        <f>IF(Loan_Not_Paid*Values_Entered,Beginning_Balance,0)</f>
        <v>0</v>
      </c>
      <c r="E296" s="57">
        <f>IF(Loan_Not_Paid*Values_Entered,Monthly_Payment,0)</f>
        <v>0</v>
      </c>
      <c r="F296" s="57">
        <f>IF(Loan_Not_Paid*Values_Entered,Principal,0)</f>
        <v>0</v>
      </c>
      <c r="G296" s="57">
        <f>IF(Loan_Not_Paid*Values_Entered,Interest,0)</f>
        <v>0</v>
      </c>
      <c r="H296" s="65" t="str">
        <f>IF(Loan_Not_Paid*Values_Entered,Ending_Balance,"")</f>
        <v/>
      </c>
    </row>
    <row r="297" spans="2:8" ht="14" customHeight="1">
      <c r="B297" s="74" t="str">
        <f>IF(Loan_Not_Paid*Values_Entered,Payment_Number,"")</f>
        <v/>
      </c>
      <c r="C297" s="51" t="str">
        <f>IF(Loan_Not_Paid*Values_Entered,Payment_Date,"")</f>
        <v/>
      </c>
      <c r="D297" s="57">
        <f>IF(Loan_Not_Paid*Values_Entered,Beginning_Balance,0)</f>
        <v>0</v>
      </c>
      <c r="E297" s="57">
        <f>IF(Loan_Not_Paid*Values_Entered,Monthly_Payment,0)</f>
        <v>0</v>
      </c>
      <c r="F297" s="57">
        <f>IF(Loan_Not_Paid*Values_Entered,Principal,0)</f>
        <v>0</v>
      </c>
      <c r="G297" s="57">
        <f>IF(Loan_Not_Paid*Values_Entered,Interest,0)</f>
        <v>0</v>
      </c>
      <c r="H297" s="65" t="str">
        <f>IF(Loan_Not_Paid*Values_Entered,Ending_Balance,"")</f>
        <v/>
      </c>
    </row>
    <row r="298" spans="2:8" ht="14" customHeight="1">
      <c r="B298" s="74" t="str">
        <f>IF(Loan_Not_Paid*Values_Entered,Payment_Number,"")</f>
        <v/>
      </c>
      <c r="C298" s="51" t="str">
        <f>IF(Loan_Not_Paid*Values_Entered,Payment_Date,"")</f>
        <v/>
      </c>
      <c r="D298" s="57">
        <f>IF(Loan_Not_Paid*Values_Entered,Beginning_Balance,0)</f>
        <v>0</v>
      </c>
      <c r="E298" s="57">
        <f>IF(Loan_Not_Paid*Values_Entered,Monthly_Payment,0)</f>
        <v>0</v>
      </c>
      <c r="F298" s="57">
        <f>IF(Loan_Not_Paid*Values_Entered,Principal,0)</f>
        <v>0</v>
      </c>
      <c r="G298" s="57">
        <f>IF(Loan_Not_Paid*Values_Entered,Interest,0)</f>
        <v>0</v>
      </c>
      <c r="H298" s="65" t="str">
        <f>IF(Loan_Not_Paid*Values_Entered,Ending_Balance,"")</f>
        <v/>
      </c>
    </row>
    <row r="299" spans="2:8" ht="14" customHeight="1">
      <c r="B299" s="74" t="str">
        <f>IF(Loan_Not_Paid*Values_Entered,Payment_Number,"")</f>
        <v/>
      </c>
      <c r="C299" s="51" t="str">
        <f>IF(Loan_Not_Paid*Values_Entered,Payment_Date,"")</f>
        <v/>
      </c>
      <c r="D299" s="57">
        <f>IF(Loan_Not_Paid*Values_Entered,Beginning_Balance,0)</f>
        <v>0</v>
      </c>
      <c r="E299" s="57">
        <f>IF(Loan_Not_Paid*Values_Entered,Monthly_Payment,0)</f>
        <v>0</v>
      </c>
      <c r="F299" s="57">
        <f>IF(Loan_Not_Paid*Values_Entered,Principal,0)</f>
        <v>0</v>
      </c>
      <c r="G299" s="57">
        <f>IF(Loan_Not_Paid*Values_Entered,Interest,0)</f>
        <v>0</v>
      </c>
      <c r="H299" s="65" t="str">
        <f>IF(Loan_Not_Paid*Values_Entered,Ending_Balance,"")</f>
        <v/>
      </c>
    </row>
    <row r="300" spans="2:8" ht="14" customHeight="1">
      <c r="B300" s="74" t="str">
        <f>IF(Loan_Not_Paid*Values_Entered,Payment_Number,"")</f>
        <v/>
      </c>
      <c r="C300" s="51" t="str">
        <f>IF(Loan_Not_Paid*Values_Entered,Payment_Date,"")</f>
        <v/>
      </c>
      <c r="D300" s="57">
        <f>IF(Loan_Not_Paid*Values_Entered,Beginning_Balance,0)</f>
        <v>0</v>
      </c>
      <c r="E300" s="57">
        <f>IF(Loan_Not_Paid*Values_Entered,Monthly_Payment,0)</f>
        <v>0</v>
      </c>
      <c r="F300" s="57">
        <f>IF(Loan_Not_Paid*Values_Entered,Principal,0)</f>
        <v>0</v>
      </c>
      <c r="G300" s="57">
        <f>IF(Loan_Not_Paid*Values_Entered,Interest,0)</f>
        <v>0</v>
      </c>
      <c r="H300" s="65" t="str">
        <f>IF(Loan_Not_Paid*Values_Entered,Ending_Balance,"")</f>
        <v/>
      </c>
    </row>
    <row r="301" spans="2:8" ht="14" customHeight="1">
      <c r="B301" s="74" t="str">
        <f>IF(Loan_Not_Paid*Values_Entered,Payment_Number,"")</f>
        <v/>
      </c>
      <c r="C301" s="51" t="str">
        <f>IF(Loan_Not_Paid*Values_Entered,Payment_Date,"")</f>
        <v/>
      </c>
      <c r="D301" s="57">
        <f>IF(Loan_Not_Paid*Values_Entered,Beginning_Balance,0)</f>
        <v>0</v>
      </c>
      <c r="E301" s="57">
        <f>IF(Loan_Not_Paid*Values_Entered,Monthly_Payment,0)</f>
        <v>0</v>
      </c>
      <c r="F301" s="57">
        <f>IF(Loan_Not_Paid*Values_Entered,Principal,0)</f>
        <v>0</v>
      </c>
      <c r="G301" s="57">
        <f>IF(Loan_Not_Paid*Values_Entered,Interest,0)</f>
        <v>0</v>
      </c>
      <c r="H301" s="65" t="str">
        <f>IF(Loan_Not_Paid*Values_Entered,Ending_Balance,"")</f>
        <v/>
      </c>
    </row>
    <row r="302" spans="2:8" ht="14" customHeight="1">
      <c r="B302" s="74" t="str">
        <f>IF(Loan_Not_Paid*Values_Entered,Payment_Number,"")</f>
        <v/>
      </c>
      <c r="C302" s="51" t="str">
        <f>IF(Loan_Not_Paid*Values_Entered,Payment_Date,"")</f>
        <v/>
      </c>
      <c r="D302" s="57">
        <f>IF(Loan_Not_Paid*Values_Entered,Beginning_Balance,0)</f>
        <v>0</v>
      </c>
      <c r="E302" s="57">
        <f>IF(Loan_Not_Paid*Values_Entered,Monthly_Payment,0)</f>
        <v>0</v>
      </c>
      <c r="F302" s="57">
        <f>IF(Loan_Not_Paid*Values_Entered,Principal,0)</f>
        <v>0</v>
      </c>
      <c r="G302" s="57">
        <f>IF(Loan_Not_Paid*Values_Entered,Interest,0)</f>
        <v>0</v>
      </c>
      <c r="H302" s="65" t="str">
        <f>IF(Loan_Not_Paid*Values_Entered,Ending_Balance,"")</f>
        <v/>
      </c>
    </row>
    <row r="303" spans="2:8" ht="14" customHeight="1">
      <c r="B303" s="74" t="str">
        <f>IF(Loan_Not_Paid*Values_Entered,Payment_Number,"")</f>
        <v/>
      </c>
      <c r="C303" s="51" t="str">
        <f>IF(Loan_Not_Paid*Values_Entered,Payment_Date,"")</f>
        <v/>
      </c>
      <c r="D303" s="57">
        <f>IF(Loan_Not_Paid*Values_Entered,Beginning_Balance,0)</f>
        <v>0</v>
      </c>
      <c r="E303" s="57">
        <f>IF(Loan_Not_Paid*Values_Entered,Monthly_Payment,0)</f>
        <v>0</v>
      </c>
      <c r="F303" s="57">
        <f>IF(Loan_Not_Paid*Values_Entered,Principal,0)</f>
        <v>0</v>
      </c>
      <c r="G303" s="57">
        <f>IF(Loan_Not_Paid*Values_Entered,Interest,0)</f>
        <v>0</v>
      </c>
      <c r="H303" s="65" t="str">
        <f>IF(Loan_Not_Paid*Values_Entered,Ending_Balance,"")</f>
        <v/>
      </c>
    </row>
    <row r="304" spans="2:8" ht="14" customHeight="1">
      <c r="B304" s="74" t="str">
        <f>IF(Loan_Not_Paid*Values_Entered,Payment_Number,"")</f>
        <v/>
      </c>
      <c r="C304" s="51" t="str">
        <f>IF(Loan_Not_Paid*Values_Entered,Payment_Date,"")</f>
        <v/>
      </c>
      <c r="D304" s="57">
        <f>IF(Loan_Not_Paid*Values_Entered,Beginning_Balance,0)</f>
        <v>0</v>
      </c>
      <c r="E304" s="57">
        <f>IF(Loan_Not_Paid*Values_Entered,Monthly_Payment,0)</f>
        <v>0</v>
      </c>
      <c r="F304" s="57">
        <f>IF(Loan_Not_Paid*Values_Entered,Principal,0)</f>
        <v>0</v>
      </c>
      <c r="G304" s="57">
        <f>IF(Loan_Not_Paid*Values_Entered,Interest,0)</f>
        <v>0</v>
      </c>
      <c r="H304" s="65" t="str">
        <f>IF(Loan_Not_Paid*Values_Entered,Ending_Balance,"")</f>
        <v/>
      </c>
    </row>
    <row r="305" spans="2:8" ht="14" customHeight="1">
      <c r="B305" s="74" t="str">
        <f>IF(Loan_Not_Paid*Values_Entered,Payment_Number,"")</f>
        <v/>
      </c>
      <c r="C305" s="51" t="str">
        <f>IF(Loan_Not_Paid*Values_Entered,Payment_Date,"")</f>
        <v/>
      </c>
      <c r="D305" s="57">
        <f>IF(Loan_Not_Paid*Values_Entered,Beginning_Balance,0)</f>
        <v>0</v>
      </c>
      <c r="E305" s="57">
        <f>IF(Loan_Not_Paid*Values_Entered,Monthly_Payment,0)</f>
        <v>0</v>
      </c>
      <c r="F305" s="57">
        <f>IF(Loan_Not_Paid*Values_Entered,Principal,0)</f>
        <v>0</v>
      </c>
      <c r="G305" s="57">
        <f>IF(Loan_Not_Paid*Values_Entered,Interest,0)</f>
        <v>0</v>
      </c>
      <c r="H305" s="65" t="str">
        <f>IF(Loan_Not_Paid*Values_Entered,Ending_Balance,"")</f>
        <v/>
      </c>
    </row>
    <row r="306" spans="2:8" ht="14" customHeight="1">
      <c r="B306" s="74" t="str">
        <f>IF(Loan_Not_Paid*Values_Entered,Payment_Number,"")</f>
        <v/>
      </c>
      <c r="C306" s="51" t="str">
        <f>IF(Loan_Not_Paid*Values_Entered,Payment_Date,"")</f>
        <v/>
      </c>
      <c r="D306" s="57">
        <f>IF(Loan_Not_Paid*Values_Entered,Beginning_Balance,0)</f>
        <v>0</v>
      </c>
      <c r="E306" s="57">
        <f>IF(Loan_Not_Paid*Values_Entered,Monthly_Payment,0)</f>
        <v>0</v>
      </c>
      <c r="F306" s="57">
        <f>IF(Loan_Not_Paid*Values_Entered,Principal,0)</f>
        <v>0</v>
      </c>
      <c r="G306" s="57">
        <f>IF(Loan_Not_Paid*Values_Entered,Interest,0)</f>
        <v>0</v>
      </c>
      <c r="H306" s="65" t="str">
        <f>IF(Loan_Not_Paid*Values_Entered,Ending_Balance,"")</f>
        <v/>
      </c>
    </row>
    <row r="307" spans="2:8" ht="14" customHeight="1">
      <c r="B307" s="74" t="str">
        <f>IF(Loan_Not_Paid*Values_Entered,Payment_Number,"")</f>
        <v/>
      </c>
      <c r="C307" s="51" t="str">
        <f>IF(Loan_Not_Paid*Values_Entered,Payment_Date,"")</f>
        <v/>
      </c>
      <c r="D307" s="57">
        <f>IF(Loan_Not_Paid*Values_Entered,Beginning_Balance,0)</f>
        <v>0</v>
      </c>
      <c r="E307" s="57">
        <f>IF(Loan_Not_Paid*Values_Entered,Monthly_Payment,0)</f>
        <v>0</v>
      </c>
      <c r="F307" s="57">
        <f>IF(Loan_Not_Paid*Values_Entered,Principal,0)</f>
        <v>0</v>
      </c>
      <c r="G307" s="57">
        <f>IF(Loan_Not_Paid*Values_Entered,Interest,0)</f>
        <v>0</v>
      </c>
      <c r="H307" s="65" t="str">
        <f>IF(Loan_Not_Paid*Values_Entered,Ending_Balance,"")</f>
        <v/>
      </c>
    </row>
    <row r="308" spans="2:8" ht="14" customHeight="1">
      <c r="B308" s="74" t="str">
        <f>IF(Loan_Not_Paid*Values_Entered,Payment_Number,"")</f>
        <v/>
      </c>
      <c r="C308" s="51" t="str">
        <f>IF(Loan_Not_Paid*Values_Entered,Payment_Date,"")</f>
        <v/>
      </c>
      <c r="D308" s="57">
        <f>IF(Loan_Not_Paid*Values_Entered,Beginning_Balance,0)</f>
        <v>0</v>
      </c>
      <c r="E308" s="57">
        <f>IF(Loan_Not_Paid*Values_Entered,Monthly_Payment,0)</f>
        <v>0</v>
      </c>
      <c r="F308" s="57">
        <f>IF(Loan_Not_Paid*Values_Entered,Principal,0)</f>
        <v>0</v>
      </c>
      <c r="G308" s="57">
        <f>IF(Loan_Not_Paid*Values_Entered,Interest,0)</f>
        <v>0</v>
      </c>
      <c r="H308" s="65" t="str">
        <f>IF(Loan_Not_Paid*Values_Entered,Ending_Balance,"")</f>
        <v/>
      </c>
    </row>
    <row r="309" spans="2:8" ht="14" customHeight="1">
      <c r="B309" s="74" t="str">
        <f>IF(Loan_Not_Paid*Values_Entered,Payment_Number,"")</f>
        <v/>
      </c>
      <c r="C309" s="51" t="str">
        <f>IF(Loan_Not_Paid*Values_Entered,Payment_Date,"")</f>
        <v/>
      </c>
      <c r="D309" s="57">
        <f>IF(Loan_Not_Paid*Values_Entered,Beginning_Balance,0)</f>
        <v>0</v>
      </c>
      <c r="E309" s="57">
        <f>IF(Loan_Not_Paid*Values_Entered,Monthly_Payment,0)</f>
        <v>0</v>
      </c>
      <c r="F309" s="57">
        <f>IF(Loan_Not_Paid*Values_Entered,Principal,0)</f>
        <v>0</v>
      </c>
      <c r="G309" s="57">
        <f>IF(Loan_Not_Paid*Values_Entered,Interest,0)</f>
        <v>0</v>
      </c>
      <c r="H309" s="65" t="str">
        <f>IF(Loan_Not_Paid*Values_Entered,Ending_Balance,"")</f>
        <v/>
      </c>
    </row>
    <row r="310" spans="2:8" ht="14" customHeight="1">
      <c r="B310" s="74" t="str">
        <f>IF(Loan_Not_Paid*Values_Entered,Payment_Number,"")</f>
        <v/>
      </c>
      <c r="C310" s="51" t="str">
        <f>IF(Loan_Not_Paid*Values_Entered,Payment_Date,"")</f>
        <v/>
      </c>
      <c r="D310" s="57">
        <f>IF(Loan_Not_Paid*Values_Entered,Beginning_Balance,0)</f>
        <v>0</v>
      </c>
      <c r="E310" s="57">
        <f>IF(Loan_Not_Paid*Values_Entered,Monthly_Payment,0)</f>
        <v>0</v>
      </c>
      <c r="F310" s="57">
        <f>IF(Loan_Not_Paid*Values_Entered,Principal,0)</f>
        <v>0</v>
      </c>
      <c r="G310" s="57">
        <f>IF(Loan_Not_Paid*Values_Entered,Interest,0)</f>
        <v>0</v>
      </c>
      <c r="H310" s="65" t="str">
        <f>IF(Loan_Not_Paid*Values_Entered,Ending_Balance,"")</f>
        <v/>
      </c>
    </row>
    <row r="311" spans="2:8" ht="14" customHeight="1">
      <c r="B311" s="74" t="str">
        <f>IF(Loan_Not_Paid*Values_Entered,Payment_Number,"")</f>
        <v/>
      </c>
      <c r="C311" s="51" t="str">
        <f>IF(Loan_Not_Paid*Values_Entered,Payment_Date,"")</f>
        <v/>
      </c>
      <c r="D311" s="57">
        <f>IF(Loan_Not_Paid*Values_Entered,Beginning_Balance,0)</f>
        <v>0</v>
      </c>
      <c r="E311" s="57">
        <f>IF(Loan_Not_Paid*Values_Entered,Monthly_Payment,0)</f>
        <v>0</v>
      </c>
      <c r="F311" s="57">
        <f>IF(Loan_Not_Paid*Values_Entered,Principal,0)</f>
        <v>0</v>
      </c>
      <c r="G311" s="57">
        <f>IF(Loan_Not_Paid*Values_Entered,Interest,0)</f>
        <v>0</v>
      </c>
      <c r="H311" s="65" t="str">
        <f>IF(Loan_Not_Paid*Values_Entered,Ending_Balance,"")</f>
        <v/>
      </c>
    </row>
    <row r="312" spans="2:8" ht="14" customHeight="1">
      <c r="B312" s="74" t="str">
        <f>IF(Loan_Not_Paid*Values_Entered,Payment_Number,"")</f>
        <v/>
      </c>
      <c r="C312" s="51" t="str">
        <f>IF(Loan_Not_Paid*Values_Entered,Payment_Date,"")</f>
        <v/>
      </c>
      <c r="D312" s="57">
        <f>IF(Loan_Not_Paid*Values_Entered,Beginning_Balance,0)</f>
        <v>0</v>
      </c>
      <c r="E312" s="57">
        <f>IF(Loan_Not_Paid*Values_Entered,Monthly_Payment,0)</f>
        <v>0</v>
      </c>
      <c r="F312" s="57">
        <f>IF(Loan_Not_Paid*Values_Entered,Principal,0)</f>
        <v>0</v>
      </c>
      <c r="G312" s="57">
        <f>IF(Loan_Not_Paid*Values_Entered,Interest,0)</f>
        <v>0</v>
      </c>
      <c r="H312" s="65" t="str">
        <f>IF(Loan_Not_Paid*Values_Entered,Ending_Balance,"")</f>
        <v/>
      </c>
    </row>
    <row r="313" spans="2:8" ht="14" customHeight="1">
      <c r="B313" s="74" t="str">
        <f>IF(Loan_Not_Paid*Values_Entered,Payment_Number,"")</f>
        <v/>
      </c>
      <c r="C313" s="51" t="str">
        <f>IF(Loan_Not_Paid*Values_Entered,Payment_Date,"")</f>
        <v/>
      </c>
      <c r="D313" s="57">
        <f>IF(Loan_Not_Paid*Values_Entered,Beginning_Balance,0)</f>
        <v>0</v>
      </c>
      <c r="E313" s="57">
        <f>IF(Loan_Not_Paid*Values_Entered,Monthly_Payment,0)</f>
        <v>0</v>
      </c>
      <c r="F313" s="57">
        <f>IF(Loan_Not_Paid*Values_Entered,Principal,0)</f>
        <v>0</v>
      </c>
      <c r="G313" s="57">
        <f>IF(Loan_Not_Paid*Values_Entered,Interest,0)</f>
        <v>0</v>
      </c>
      <c r="H313" s="65" t="str">
        <f>IF(Loan_Not_Paid*Values_Entered,Ending_Balance,"")</f>
        <v/>
      </c>
    </row>
    <row r="314" spans="2:8" ht="14" customHeight="1">
      <c r="B314" s="74" t="str">
        <f>IF(Loan_Not_Paid*Values_Entered,Payment_Number,"")</f>
        <v/>
      </c>
      <c r="C314" s="51" t="str">
        <f>IF(Loan_Not_Paid*Values_Entered,Payment_Date,"")</f>
        <v/>
      </c>
      <c r="D314" s="57">
        <f>IF(Loan_Not_Paid*Values_Entered,Beginning_Balance,0)</f>
        <v>0</v>
      </c>
      <c r="E314" s="57">
        <f>IF(Loan_Not_Paid*Values_Entered,Monthly_Payment,0)</f>
        <v>0</v>
      </c>
      <c r="F314" s="57">
        <f>IF(Loan_Not_Paid*Values_Entered,Principal,0)</f>
        <v>0</v>
      </c>
      <c r="G314" s="57">
        <f>IF(Loan_Not_Paid*Values_Entered,Interest,0)</f>
        <v>0</v>
      </c>
      <c r="H314" s="65" t="str">
        <f>IF(Loan_Not_Paid*Values_Entered,Ending_Balance,"")</f>
        <v/>
      </c>
    </row>
    <row r="315" spans="2:8" ht="14" customHeight="1">
      <c r="B315" s="74" t="str">
        <f>IF(Loan_Not_Paid*Values_Entered,Payment_Number,"")</f>
        <v/>
      </c>
      <c r="C315" s="51" t="str">
        <f>IF(Loan_Not_Paid*Values_Entered,Payment_Date,"")</f>
        <v/>
      </c>
      <c r="D315" s="57">
        <f>IF(Loan_Not_Paid*Values_Entered,Beginning_Balance,0)</f>
        <v>0</v>
      </c>
      <c r="E315" s="57">
        <f>IF(Loan_Not_Paid*Values_Entered,Monthly_Payment,0)</f>
        <v>0</v>
      </c>
      <c r="F315" s="57">
        <f>IF(Loan_Not_Paid*Values_Entered,Principal,0)</f>
        <v>0</v>
      </c>
      <c r="G315" s="57">
        <f>IF(Loan_Not_Paid*Values_Entered,Interest,0)</f>
        <v>0</v>
      </c>
      <c r="H315" s="65" t="str">
        <f>IF(Loan_Not_Paid*Values_Entered,Ending_Balance,"")</f>
        <v/>
      </c>
    </row>
    <row r="316" spans="2:8" ht="14" customHeight="1">
      <c r="B316" s="74" t="str">
        <f>IF(Loan_Not_Paid*Values_Entered,Payment_Number,"")</f>
        <v/>
      </c>
      <c r="C316" s="51" t="str">
        <f>IF(Loan_Not_Paid*Values_Entered,Payment_Date,"")</f>
        <v/>
      </c>
      <c r="D316" s="57">
        <f>IF(Loan_Not_Paid*Values_Entered,Beginning_Balance,0)</f>
        <v>0</v>
      </c>
      <c r="E316" s="57">
        <f>IF(Loan_Not_Paid*Values_Entered,Monthly_Payment,0)</f>
        <v>0</v>
      </c>
      <c r="F316" s="57">
        <f>IF(Loan_Not_Paid*Values_Entered,Principal,0)</f>
        <v>0</v>
      </c>
      <c r="G316" s="57">
        <f>IF(Loan_Not_Paid*Values_Entered,Interest,0)</f>
        <v>0</v>
      </c>
      <c r="H316" s="65" t="str">
        <f>IF(Loan_Not_Paid*Values_Entered,Ending_Balance,"")</f>
        <v/>
      </c>
    </row>
    <row r="317" spans="2:8" ht="14" customHeight="1">
      <c r="B317" s="74" t="str">
        <f>IF(Loan_Not_Paid*Values_Entered,Payment_Number,"")</f>
        <v/>
      </c>
      <c r="C317" s="51" t="str">
        <f>IF(Loan_Not_Paid*Values_Entered,Payment_Date,"")</f>
        <v/>
      </c>
      <c r="D317" s="57">
        <f>IF(Loan_Not_Paid*Values_Entered,Beginning_Balance,0)</f>
        <v>0</v>
      </c>
      <c r="E317" s="57">
        <f>IF(Loan_Not_Paid*Values_Entered,Monthly_Payment,0)</f>
        <v>0</v>
      </c>
      <c r="F317" s="57">
        <f>IF(Loan_Not_Paid*Values_Entered,Principal,0)</f>
        <v>0</v>
      </c>
      <c r="G317" s="57">
        <f>IF(Loan_Not_Paid*Values_Entered,Interest,0)</f>
        <v>0</v>
      </c>
      <c r="H317" s="65" t="str">
        <f>IF(Loan_Not_Paid*Values_Entered,Ending_Balance,"")</f>
        <v/>
      </c>
    </row>
    <row r="318" spans="2:8" ht="14" customHeight="1">
      <c r="B318" s="74" t="str">
        <f>IF(Loan_Not_Paid*Values_Entered,Payment_Number,"")</f>
        <v/>
      </c>
      <c r="C318" s="51" t="str">
        <f>IF(Loan_Not_Paid*Values_Entered,Payment_Date,"")</f>
        <v/>
      </c>
      <c r="D318" s="57">
        <f>IF(Loan_Not_Paid*Values_Entered,Beginning_Balance,0)</f>
        <v>0</v>
      </c>
      <c r="E318" s="57">
        <f>IF(Loan_Not_Paid*Values_Entered,Monthly_Payment,0)</f>
        <v>0</v>
      </c>
      <c r="F318" s="57">
        <f>IF(Loan_Not_Paid*Values_Entered,Principal,0)</f>
        <v>0</v>
      </c>
      <c r="G318" s="57">
        <f>IF(Loan_Not_Paid*Values_Entered,Interest,0)</f>
        <v>0</v>
      </c>
      <c r="H318" s="65" t="str">
        <f>IF(Loan_Not_Paid*Values_Entered,Ending_Balance,"")</f>
        <v/>
      </c>
    </row>
    <row r="319" spans="2:8" ht="14" customHeight="1">
      <c r="B319" s="74" t="str">
        <f>IF(Loan_Not_Paid*Values_Entered,Payment_Number,"")</f>
        <v/>
      </c>
      <c r="C319" s="51" t="str">
        <f>IF(Loan_Not_Paid*Values_Entered,Payment_Date,"")</f>
        <v/>
      </c>
      <c r="D319" s="57">
        <f>IF(Loan_Not_Paid*Values_Entered,Beginning_Balance,0)</f>
        <v>0</v>
      </c>
      <c r="E319" s="57">
        <f>IF(Loan_Not_Paid*Values_Entered,Monthly_Payment,0)</f>
        <v>0</v>
      </c>
      <c r="F319" s="57">
        <f>IF(Loan_Not_Paid*Values_Entered,Principal,0)</f>
        <v>0</v>
      </c>
      <c r="G319" s="57">
        <f>IF(Loan_Not_Paid*Values_Entered,Interest,0)</f>
        <v>0</v>
      </c>
      <c r="H319" s="65" t="str">
        <f>IF(Loan_Not_Paid*Values_Entered,Ending_Balance,"")</f>
        <v/>
      </c>
    </row>
    <row r="320" spans="2:8" ht="14" customHeight="1">
      <c r="B320" s="74" t="str">
        <f>IF(Loan_Not_Paid*Values_Entered,Payment_Number,"")</f>
        <v/>
      </c>
      <c r="C320" s="51" t="str">
        <f>IF(Loan_Not_Paid*Values_Entered,Payment_Date,"")</f>
        <v/>
      </c>
      <c r="D320" s="57">
        <f>IF(Loan_Not_Paid*Values_Entered,Beginning_Balance,0)</f>
        <v>0</v>
      </c>
      <c r="E320" s="57">
        <f>IF(Loan_Not_Paid*Values_Entered,Monthly_Payment,0)</f>
        <v>0</v>
      </c>
      <c r="F320" s="57">
        <f>IF(Loan_Not_Paid*Values_Entered,Principal,0)</f>
        <v>0</v>
      </c>
      <c r="G320" s="57">
        <f>IF(Loan_Not_Paid*Values_Entered,Interest,0)</f>
        <v>0</v>
      </c>
      <c r="H320" s="65" t="str">
        <f>IF(Loan_Not_Paid*Values_Entered,Ending_Balance,"")</f>
        <v/>
      </c>
    </row>
    <row r="321" spans="2:8" ht="14" customHeight="1">
      <c r="B321" s="74" t="str">
        <f>IF(Loan_Not_Paid*Values_Entered,Payment_Number,"")</f>
        <v/>
      </c>
      <c r="C321" s="51" t="str">
        <f>IF(Loan_Not_Paid*Values_Entered,Payment_Date,"")</f>
        <v/>
      </c>
      <c r="D321" s="57">
        <f>IF(Loan_Not_Paid*Values_Entered,Beginning_Balance,0)</f>
        <v>0</v>
      </c>
      <c r="E321" s="57">
        <f>IF(Loan_Not_Paid*Values_Entered,Monthly_Payment,0)</f>
        <v>0</v>
      </c>
      <c r="F321" s="57">
        <f>IF(Loan_Not_Paid*Values_Entered,Principal,0)</f>
        <v>0</v>
      </c>
      <c r="G321" s="57">
        <f>IF(Loan_Not_Paid*Values_Entered,Interest,0)</f>
        <v>0</v>
      </c>
      <c r="H321" s="65" t="str">
        <f>IF(Loan_Not_Paid*Values_Entered,Ending_Balance,"")</f>
        <v/>
      </c>
    </row>
    <row r="322" spans="2:8" ht="14" customHeight="1">
      <c r="B322" s="74" t="str">
        <f>IF(Loan_Not_Paid*Values_Entered,Payment_Number,"")</f>
        <v/>
      </c>
      <c r="C322" s="51" t="str">
        <f>IF(Loan_Not_Paid*Values_Entered,Payment_Date,"")</f>
        <v/>
      </c>
      <c r="D322" s="57">
        <f>IF(Loan_Not_Paid*Values_Entered,Beginning_Balance,0)</f>
        <v>0</v>
      </c>
      <c r="E322" s="57">
        <f>IF(Loan_Not_Paid*Values_Entered,Monthly_Payment,0)</f>
        <v>0</v>
      </c>
      <c r="F322" s="57">
        <f>IF(Loan_Not_Paid*Values_Entered,Principal,0)</f>
        <v>0</v>
      </c>
      <c r="G322" s="57">
        <f>IF(Loan_Not_Paid*Values_Entered,Interest,0)</f>
        <v>0</v>
      </c>
      <c r="H322" s="65" t="str">
        <f>IF(Loan_Not_Paid*Values_Entered,Ending_Balance,"")</f>
        <v/>
      </c>
    </row>
    <row r="323" spans="2:8" ht="14" customHeight="1">
      <c r="B323" s="74" t="str">
        <f>IF(Loan_Not_Paid*Values_Entered,Payment_Number,"")</f>
        <v/>
      </c>
      <c r="C323" s="51" t="str">
        <f>IF(Loan_Not_Paid*Values_Entered,Payment_Date,"")</f>
        <v/>
      </c>
      <c r="D323" s="57">
        <f>IF(Loan_Not_Paid*Values_Entered,Beginning_Balance,0)</f>
        <v>0</v>
      </c>
      <c r="E323" s="57">
        <f>IF(Loan_Not_Paid*Values_Entered,Monthly_Payment,0)</f>
        <v>0</v>
      </c>
      <c r="F323" s="57">
        <f>IF(Loan_Not_Paid*Values_Entered,Principal,0)</f>
        <v>0</v>
      </c>
      <c r="G323" s="57">
        <f>IF(Loan_Not_Paid*Values_Entered,Interest,0)</f>
        <v>0</v>
      </c>
      <c r="H323" s="65" t="str">
        <f>IF(Loan_Not_Paid*Values_Entered,Ending_Balance,"")</f>
        <v/>
      </c>
    </row>
    <row r="324" spans="2:8" ht="14" customHeight="1">
      <c r="B324" s="74" t="str">
        <f>IF(Loan_Not_Paid*Values_Entered,Payment_Number,"")</f>
        <v/>
      </c>
      <c r="C324" s="51" t="str">
        <f>IF(Loan_Not_Paid*Values_Entered,Payment_Date,"")</f>
        <v/>
      </c>
      <c r="D324" s="57">
        <f>IF(Loan_Not_Paid*Values_Entered,Beginning_Balance,0)</f>
        <v>0</v>
      </c>
      <c r="E324" s="57">
        <f>IF(Loan_Not_Paid*Values_Entered,Monthly_Payment,0)</f>
        <v>0</v>
      </c>
      <c r="F324" s="57">
        <f>IF(Loan_Not_Paid*Values_Entered,Principal,0)</f>
        <v>0</v>
      </c>
      <c r="G324" s="57">
        <f>IF(Loan_Not_Paid*Values_Entered,Interest,0)</f>
        <v>0</v>
      </c>
      <c r="H324" s="65" t="str">
        <f>IF(Loan_Not_Paid*Values_Entered,Ending_Balance,"")</f>
        <v/>
      </c>
    </row>
    <row r="325" spans="2:8" ht="14" customHeight="1">
      <c r="B325" s="74" t="str">
        <f>IF(Loan_Not_Paid*Values_Entered,Payment_Number,"")</f>
        <v/>
      </c>
      <c r="C325" s="51" t="str">
        <f>IF(Loan_Not_Paid*Values_Entered,Payment_Date,"")</f>
        <v/>
      </c>
      <c r="D325" s="57">
        <f>IF(Loan_Not_Paid*Values_Entered,Beginning_Balance,0)</f>
        <v>0</v>
      </c>
      <c r="E325" s="57">
        <f>IF(Loan_Not_Paid*Values_Entered,Monthly_Payment,0)</f>
        <v>0</v>
      </c>
      <c r="F325" s="57">
        <f>IF(Loan_Not_Paid*Values_Entered,Principal,0)</f>
        <v>0</v>
      </c>
      <c r="G325" s="57">
        <f>IF(Loan_Not_Paid*Values_Entered,Interest,0)</f>
        <v>0</v>
      </c>
      <c r="H325" s="65" t="str">
        <f>IF(Loan_Not_Paid*Values_Entered,Ending_Balance,"")</f>
        <v/>
      </c>
    </row>
    <row r="326" spans="2:8" ht="14" customHeight="1">
      <c r="B326" s="74" t="str">
        <f>IF(Loan_Not_Paid*Values_Entered,Payment_Number,"")</f>
        <v/>
      </c>
      <c r="C326" s="51" t="str">
        <f>IF(Loan_Not_Paid*Values_Entered,Payment_Date,"")</f>
        <v/>
      </c>
      <c r="D326" s="57">
        <f>IF(Loan_Not_Paid*Values_Entered,Beginning_Balance,0)</f>
        <v>0</v>
      </c>
      <c r="E326" s="57">
        <f>IF(Loan_Not_Paid*Values_Entered,Monthly_Payment,0)</f>
        <v>0</v>
      </c>
      <c r="F326" s="57">
        <f>IF(Loan_Not_Paid*Values_Entered,Principal,0)</f>
        <v>0</v>
      </c>
      <c r="G326" s="57">
        <f>IF(Loan_Not_Paid*Values_Entered,Interest,0)</f>
        <v>0</v>
      </c>
      <c r="H326" s="65" t="str">
        <f>IF(Loan_Not_Paid*Values_Entered,Ending_Balance,"")</f>
        <v/>
      </c>
    </row>
    <row r="327" spans="2:8" ht="14" customHeight="1">
      <c r="B327" s="74" t="str">
        <f>IF(Loan_Not_Paid*Values_Entered,Payment_Number,"")</f>
        <v/>
      </c>
      <c r="C327" s="51" t="str">
        <f>IF(Loan_Not_Paid*Values_Entered,Payment_Date,"")</f>
        <v/>
      </c>
      <c r="D327" s="57">
        <f>IF(Loan_Not_Paid*Values_Entered,Beginning_Balance,0)</f>
        <v>0</v>
      </c>
      <c r="E327" s="57">
        <f>IF(Loan_Not_Paid*Values_Entered,Monthly_Payment,0)</f>
        <v>0</v>
      </c>
      <c r="F327" s="57">
        <f>IF(Loan_Not_Paid*Values_Entered,Principal,0)</f>
        <v>0</v>
      </c>
      <c r="G327" s="57">
        <f>IF(Loan_Not_Paid*Values_Entered,Interest,0)</f>
        <v>0</v>
      </c>
      <c r="H327" s="65" t="str">
        <f>IF(Loan_Not_Paid*Values_Entered,Ending_Balance,"")</f>
        <v/>
      </c>
    </row>
    <row r="328" spans="2:8" ht="14" customHeight="1">
      <c r="B328" s="74" t="str">
        <f>IF(Loan_Not_Paid*Values_Entered,Payment_Number,"")</f>
        <v/>
      </c>
      <c r="C328" s="51" t="str">
        <f>IF(Loan_Not_Paid*Values_Entered,Payment_Date,"")</f>
        <v/>
      </c>
      <c r="D328" s="57">
        <f>IF(Loan_Not_Paid*Values_Entered,Beginning_Balance,0)</f>
        <v>0</v>
      </c>
      <c r="E328" s="57">
        <f>IF(Loan_Not_Paid*Values_Entered,Monthly_Payment,0)</f>
        <v>0</v>
      </c>
      <c r="F328" s="57">
        <f>IF(Loan_Not_Paid*Values_Entered,Principal,0)</f>
        <v>0</v>
      </c>
      <c r="G328" s="57">
        <f>IF(Loan_Not_Paid*Values_Entered,Interest,0)</f>
        <v>0</v>
      </c>
      <c r="H328" s="65" t="str">
        <f>IF(Loan_Not_Paid*Values_Entered,Ending_Balance,"")</f>
        <v/>
      </c>
    </row>
    <row r="329" spans="2:8" ht="14" customHeight="1">
      <c r="B329" s="74" t="str">
        <f>IF(Loan_Not_Paid*Values_Entered,Payment_Number,"")</f>
        <v/>
      </c>
      <c r="C329" s="51" t="str">
        <f>IF(Loan_Not_Paid*Values_Entered,Payment_Date,"")</f>
        <v/>
      </c>
      <c r="D329" s="57">
        <f>IF(Loan_Not_Paid*Values_Entered,Beginning_Balance,0)</f>
        <v>0</v>
      </c>
      <c r="E329" s="57">
        <f>IF(Loan_Not_Paid*Values_Entered,Monthly_Payment,0)</f>
        <v>0</v>
      </c>
      <c r="F329" s="57">
        <f>IF(Loan_Not_Paid*Values_Entered,Principal,0)</f>
        <v>0</v>
      </c>
      <c r="G329" s="57">
        <f>IF(Loan_Not_Paid*Values_Entered,Interest,0)</f>
        <v>0</v>
      </c>
      <c r="H329" s="65" t="str">
        <f>IF(Loan_Not_Paid*Values_Entered,Ending_Balance,"")</f>
        <v/>
      </c>
    </row>
    <row r="330" spans="2:8" ht="14" customHeight="1">
      <c r="B330" s="74" t="str">
        <f>IF(Loan_Not_Paid*Values_Entered,Payment_Number,"")</f>
        <v/>
      </c>
      <c r="C330" s="51" t="str">
        <f>IF(Loan_Not_Paid*Values_Entered,Payment_Date,"")</f>
        <v/>
      </c>
      <c r="D330" s="57">
        <f>IF(Loan_Not_Paid*Values_Entered,Beginning_Balance,0)</f>
        <v>0</v>
      </c>
      <c r="E330" s="57">
        <f>IF(Loan_Not_Paid*Values_Entered,Monthly_Payment,0)</f>
        <v>0</v>
      </c>
      <c r="F330" s="57">
        <f>IF(Loan_Not_Paid*Values_Entered,Principal,0)</f>
        <v>0</v>
      </c>
      <c r="G330" s="57">
        <f>IF(Loan_Not_Paid*Values_Entered,Interest,0)</f>
        <v>0</v>
      </c>
      <c r="H330" s="65" t="str">
        <f>IF(Loan_Not_Paid*Values_Entered,Ending_Balance,"")</f>
        <v/>
      </c>
    </row>
    <row r="331" spans="2:8" ht="14" customHeight="1">
      <c r="B331" s="74" t="str">
        <f>IF(Loan_Not_Paid*Values_Entered,Payment_Number,"")</f>
        <v/>
      </c>
      <c r="C331" s="51" t="str">
        <f>IF(Loan_Not_Paid*Values_Entered,Payment_Date,"")</f>
        <v/>
      </c>
      <c r="D331" s="57">
        <f>IF(Loan_Not_Paid*Values_Entered,Beginning_Balance,0)</f>
        <v>0</v>
      </c>
      <c r="E331" s="57">
        <f>IF(Loan_Not_Paid*Values_Entered,Monthly_Payment,0)</f>
        <v>0</v>
      </c>
      <c r="F331" s="57">
        <f>IF(Loan_Not_Paid*Values_Entered,Principal,0)</f>
        <v>0</v>
      </c>
      <c r="G331" s="57">
        <f>IF(Loan_Not_Paid*Values_Entered,Interest,0)</f>
        <v>0</v>
      </c>
      <c r="H331" s="65" t="str">
        <f>IF(Loan_Not_Paid*Values_Entered,Ending_Balance,"")</f>
        <v/>
      </c>
    </row>
    <row r="332" spans="2:8" ht="14" customHeight="1">
      <c r="B332" s="74" t="str">
        <f>IF(Loan_Not_Paid*Values_Entered,Payment_Number,"")</f>
        <v/>
      </c>
      <c r="C332" s="51" t="str">
        <f>IF(Loan_Not_Paid*Values_Entered,Payment_Date,"")</f>
        <v/>
      </c>
      <c r="D332" s="57">
        <f>IF(Loan_Not_Paid*Values_Entered,Beginning_Balance,0)</f>
        <v>0</v>
      </c>
      <c r="E332" s="57">
        <f>IF(Loan_Not_Paid*Values_Entered,Monthly_Payment,0)</f>
        <v>0</v>
      </c>
      <c r="F332" s="57">
        <f>IF(Loan_Not_Paid*Values_Entered,Principal,0)</f>
        <v>0</v>
      </c>
      <c r="G332" s="57">
        <f>IF(Loan_Not_Paid*Values_Entered,Interest,0)</f>
        <v>0</v>
      </c>
      <c r="H332" s="65" t="str">
        <f>IF(Loan_Not_Paid*Values_Entered,Ending_Balance,"")</f>
        <v/>
      </c>
    </row>
    <row r="333" spans="2:8" ht="14" customHeight="1">
      <c r="B333" s="74" t="str">
        <f>IF(Loan_Not_Paid*Values_Entered,Payment_Number,"")</f>
        <v/>
      </c>
      <c r="C333" s="51" t="str">
        <f>IF(Loan_Not_Paid*Values_Entered,Payment_Date,"")</f>
        <v/>
      </c>
      <c r="D333" s="57">
        <f>IF(Loan_Not_Paid*Values_Entered,Beginning_Balance,0)</f>
        <v>0</v>
      </c>
      <c r="E333" s="57">
        <f>IF(Loan_Not_Paid*Values_Entered,Monthly_Payment,0)</f>
        <v>0</v>
      </c>
      <c r="F333" s="57">
        <f>IF(Loan_Not_Paid*Values_Entered,Principal,0)</f>
        <v>0</v>
      </c>
      <c r="G333" s="57">
        <f>IF(Loan_Not_Paid*Values_Entered,Interest,0)</f>
        <v>0</v>
      </c>
      <c r="H333" s="65" t="str">
        <f>IF(Loan_Not_Paid*Values_Entered,Ending_Balance,"")</f>
        <v/>
      </c>
    </row>
    <row r="334" spans="2:8" ht="14" customHeight="1">
      <c r="B334" s="74" t="str">
        <f>IF(Loan_Not_Paid*Values_Entered,Payment_Number,"")</f>
        <v/>
      </c>
      <c r="C334" s="51" t="str">
        <f>IF(Loan_Not_Paid*Values_Entered,Payment_Date,"")</f>
        <v/>
      </c>
      <c r="D334" s="57">
        <f>IF(Loan_Not_Paid*Values_Entered,Beginning_Balance,0)</f>
        <v>0</v>
      </c>
      <c r="E334" s="57">
        <f>IF(Loan_Not_Paid*Values_Entered,Monthly_Payment,0)</f>
        <v>0</v>
      </c>
      <c r="F334" s="57">
        <f>IF(Loan_Not_Paid*Values_Entered,Principal,0)</f>
        <v>0</v>
      </c>
      <c r="G334" s="57">
        <f>IF(Loan_Not_Paid*Values_Entered,Interest,0)</f>
        <v>0</v>
      </c>
      <c r="H334" s="65" t="str">
        <f>IF(Loan_Not_Paid*Values_Entered,Ending_Balance,"")</f>
        <v/>
      </c>
    </row>
    <row r="335" spans="2:8" ht="14" customHeight="1">
      <c r="B335" s="74" t="str">
        <f>IF(Loan_Not_Paid*Values_Entered,Payment_Number,"")</f>
        <v/>
      </c>
      <c r="C335" s="51" t="str">
        <f>IF(Loan_Not_Paid*Values_Entered,Payment_Date,"")</f>
        <v/>
      </c>
      <c r="D335" s="57">
        <f>IF(Loan_Not_Paid*Values_Entered,Beginning_Balance,0)</f>
        <v>0</v>
      </c>
      <c r="E335" s="57">
        <f>IF(Loan_Not_Paid*Values_Entered,Monthly_Payment,0)</f>
        <v>0</v>
      </c>
      <c r="F335" s="57">
        <f>IF(Loan_Not_Paid*Values_Entered,Principal,0)</f>
        <v>0</v>
      </c>
      <c r="G335" s="57">
        <f>IF(Loan_Not_Paid*Values_Entered,Interest,0)</f>
        <v>0</v>
      </c>
      <c r="H335" s="65" t="str">
        <f>IF(Loan_Not_Paid*Values_Entered,Ending_Balance,"")</f>
        <v/>
      </c>
    </row>
    <row r="336" spans="2:8" ht="14" customHeight="1">
      <c r="B336" s="74" t="str">
        <f>IF(Loan_Not_Paid*Values_Entered,Payment_Number,"")</f>
        <v/>
      </c>
      <c r="C336" s="51" t="str">
        <f>IF(Loan_Not_Paid*Values_Entered,Payment_Date,"")</f>
        <v/>
      </c>
      <c r="D336" s="57">
        <f>IF(Loan_Not_Paid*Values_Entered,Beginning_Balance,0)</f>
        <v>0</v>
      </c>
      <c r="E336" s="57">
        <f>IF(Loan_Not_Paid*Values_Entered,Monthly_Payment,0)</f>
        <v>0</v>
      </c>
      <c r="F336" s="57">
        <f>IF(Loan_Not_Paid*Values_Entered,Principal,0)</f>
        <v>0</v>
      </c>
      <c r="G336" s="57">
        <f>IF(Loan_Not_Paid*Values_Entered,Interest,0)</f>
        <v>0</v>
      </c>
      <c r="H336" s="65" t="str">
        <f>IF(Loan_Not_Paid*Values_Entered,Ending_Balance,"")</f>
        <v/>
      </c>
    </row>
    <row r="337" spans="2:8" ht="14" customHeight="1">
      <c r="B337" s="74" t="str">
        <f>IF(Loan_Not_Paid*Values_Entered,Payment_Number,"")</f>
        <v/>
      </c>
      <c r="C337" s="51" t="str">
        <f>IF(Loan_Not_Paid*Values_Entered,Payment_Date,"")</f>
        <v/>
      </c>
      <c r="D337" s="57">
        <f>IF(Loan_Not_Paid*Values_Entered,Beginning_Balance,0)</f>
        <v>0</v>
      </c>
      <c r="E337" s="57">
        <f>IF(Loan_Not_Paid*Values_Entered,Monthly_Payment,0)</f>
        <v>0</v>
      </c>
      <c r="F337" s="57">
        <f>IF(Loan_Not_Paid*Values_Entered,Principal,0)</f>
        <v>0</v>
      </c>
      <c r="G337" s="57">
        <f>IF(Loan_Not_Paid*Values_Entered,Interest,0)</f>
        <v>0</v>
      </c>
      <c r="H337" s="65" t="str">
        <f>IF(Loan_Not_Paid*Values_Entered,Ending_Balance,"")</f>
        <v/>
      </c>
    </row>
    <row r="338" spans="2:8" ht="14" customHeight="1">
      <c r="B338" s="74" t="str">
        <f>IF(Loan_Not_Paid*Values_Entered,Payment_Number,"")</f>
        <v/>
      </c>
      <c r="C338" s="51" t="str">
        <f>IF(Loan_Not_Paid*Values_Entered,Payment_Date,"")</f>
        <v/>
      </c>
      <c r="D338" s="57">
        <f>IF(Loan_Not_Paid*Values_Entered,Beginning_Balance,0)</f>
        <v>0</v>
      </c>
      <c r="E338" s="57">
        <f>IF(Loan_Not_Paid*Values_Entered,Monthly_Payment,0)</f>
        <v>0</v>
      </c>
      <c r="F338" s="57">
        <f>IF(Loan_Not_Paid*Values_Entered,Principal,0)</f>
        <v>0</v>
      </c>
      <c r="G338" s="57">
        <f>IF(Loan_Not_Paid*Values_Entered,Interest,0)</f>
        <v>0</v>
      </c>
      <c r="H338" s="65" t="str">
        <f>IF(Loan_Not_Paid*Values_Entered,Ending_Balance,"")</f>
        <v/>
      </c>
    </row>
    <row r="339" spans="2:8" ht="14" customHeight="1">
      <c r="B339" s="74" t="str">
        <f>IF(Loan_Not_Paid*Values_Entered,Payment_Number,"")</f>
        <v/>
      </c>
      <c r="C339" s="51" t="str">
        <f>IF(Loan_Not_Paid*Values_Entered,Payment_Date,"")</f>
        <v/>
      </c>
      <c r="D339" s="57">
        <f>IF(Loan_Not_Paid*Values_Entered,Beginning_Balance,0)</f>
        <v>0</v>
      </c>
      <c r="E339" s="57">
        <f>IF(Loan_Not_Paid*Values_Entered,Monthly_Payment,0)</f>
        <v>0</v>
      </c>
      <c r="F339" s="57">
        <f>IF(Loan_Not_Paid*Values_Entered,Principal,0)</f>
        <v>0</v>
      </c>
      <c r="G339" s="57">
        <f>IF(Loan_Not_Paid*Values_Entered,Interest,0)</f>
        <v>0</v>
      </c>
      <c r="H339" s="65" t="str">
        <f>IF(Loan_Not_Paid*Values_Entered,Ending_Balance,"")</f>
        <v/>
      </c>
    </row>
    <row r="340" spans="2:8" ht="14" customHeight="1">
      <c r="B340" s="74" t="str">
        <f>IF(Loan_Not_Paid*Values_Entered,Payment_Number,"")</f>
        <v/>
      </c>
      <c r="C340" s="51" t="str">
        <f>IF(Loan_Not_Paid*Values_Entered,Payment_Date,"")</f>
        <v/>
      </c>
      <c r="D340" s="57">
        <f>IF(Loan_Not_Paid*Values_Entered,Beginning_Balance,0)</f>
        <v>0</v>
      </c>
      <c r="E340" s="57">
        <f>IF(Loan_Not_Paid*Values_Entered,Monthly_Payment,0)</f>
        <v>0</v>
      </c>
      <c r="F340" s="57">
        <f>IF(Loan_Not_Paid*Values_Entered,Principal,0)</f>
        <v>0</v>
      </c>
      <c r="G340" s="57">
        <f>IF(Loan_Not_Paid*Values_Entered,Interest,0)</f>
        <v>0</v>
      </c>
      <c r="H340" s="65" t="str">
        <f>IF(Loan_Not_Paid*Values_Entered,Ending_Balance,"")</f>
        <v/>
      </c>
    </row>
    <row r="341" spans="2:8" ht="14" customHeight="1">
      <c r="B341" s="74" t="str">
        <f>IF(Loan_Not_Paid*Values_Entered,Payment_Number,"")</f>
        <v/>
      </c>
      <c r="C341" s="51" t="str">
        <f>IF(Loan_Not_Paid*Values_Entered,Payment_Date,"")</f>
        <v/>
      </c>
      <c r="D341" s="57">
        <f>IF(Loan_Not_Paid*Values_Entered,Beginning_Balance,0)</f>
        <v>0</v>
      </c>
      <c r="E341" s="57">
        <f>IF(Loan_Not_Paid*Values_Entered,Monthly_Payment,0)</f>
        <v>0</v>
      </c>
      <c r="F341" s="57">
        <f>IF(Loan_Not_Paid*Values_Entered,Principal,0)</f>
        <v>0</v>
      </c>
      <c r="G341" s="57">
        <f>IF(Loan_Not_Paid*Values_Entered,Interest,0)</f>
        <v>0</v>
      </c>
      <c r="H341" s="65" t="str">
        <f>IF(Loan_Not_Paid*Values_Entered,Ending_Balance,"")</f>
        <v/>
      </c>
    </row>
    <row r="342" spans="2:8" ht="14" customHeight="1">
      <c r="B342" s="74" t="str">
        <f>IF(Loan_Not_Paid*Values_Entered,Payment_Number,"")</f>
        <v/>
      </c>
      <c r="C342" s="51" t="str">
        <f>IF(Loan_Not_Paid*Values_Entered,Payment_Date,"")</f>
        <v/>
      </c>
      <c r="D342" s="57">
        <f>IF(Loan_Not_Paid*Values_Entered,Beginning_Balance,0)</f>
        <v>0</v>
      </c>
      <c r="E342" s="57">
        <f>IF(Loan_Not_Paid*Values_Entered,Monthly_Payment,0)</f>
        <v>0</v>
      </c>
      <c r="F342" s="57">
        <f>IF(Loan_Not_Paid*Values_Entered,Principal,0)</f>
        <v>0</v>
      </c>
      <c r="G342" s="57">
        <f>IF(Loan_Not_Paid*Values_Entered,Interest,0)</f>
        <v>0</v>
      </c>
      <c r="H342" s="65" t="str">
        <f>IF(Loan_Not_Paid*Values_Entered,Ending_Balance,"")</f>
        <v/>
      </c>
    </row>
    <row r="343" spans="2:8" ht="14" customHeight="1">
      <c r="B343" s="74" t="str">
        <f>IF(Loan_Not_Paid*Values_Entered,Payment_Number,"")</f>
        <v/>
      </c>
      <c r="C343" s="51" t="str">
        <f>IF(Loan_Not_Paid*Values_Entered,Payment_Date,"")</f>
        <v/>
      </c>
      <c r="D343" s="57">
        <f>IF(Loan_Not_Paid*Values_Entered,Beginning_Balance,0)</f>
        <v>0</v>
      </c>
      <c r="E343" s="57">
        <f>IF(Loan_Not_Paid*Values_Entered,Monthly_Payment,0)</f>
        <v>0</v>
      </c>
      <c r="F343" s="57">
        <f>IF(Loan_Not_Paid*Values_Entered,Principal,0)</f>
        <v>0</v>
      </c>
      <c r="G343" s="57">
        <f>IF(Loan_Not_Paid*Values_Entered,Interest,0)</f>
        <v>0</v>
      </c>
      <c r="H343" s="65" t="str">
        <f>IF(Loan_Not_Paid*Values_Entered,Ending_Balance,"")</f>
        <v/>
      </c>
    </row>
    <row r="344" spans="2:8" ht="14" customHeight="1">
      <c r="B344" s="74" t="str">
        <f>IF(Loan_Not_Paid*Values_Entered,Payment_Number,"")</f>
        <v/>
      </c>
      <c r="C344" s="51" t="str">
        <f>IF(Loan_Not_Paid*Values_Entered,Payment_Date,"")</f>
        <v/>
      </c>
      <c r="D344" s="57">
        <f>IF(Loan_Not_Paid*Values_Entered,Beginning_Balance,0)</f>
        <v>0</v>
      </c>
      <c r="E344" s="57">
        <f>IF(Loan_Not_Paid*Values_Entered,Monthly_Payment,0)</f>
        <v>0</v>
      </c>
      <c r="F344" s="57">
        <f>IF(Loan_Not_Paid*Values_Entered,Principal,0)</f>
        <v>0</v>
      </c>
      <c r="G344" s="57">
        <f>IF(Loan_Not_Paid*Values_Entered,Interest,0)</f>
        <v>0</v>
      </c>
      <c r="H344" s="65" t="str">
        <f>IF(Loan_Not_Paid*Values_Entered,Ending_Balance,"")</f>
        <v/>
      </c>
    </row>
    <row r="345" spans="2:8" ht="14" customHeight="1">
      <c r="B345" s="74" t="str">
        <f>IF(Loan_Not_Paid*Values_Entered,Payment_Number,"")</f>
        <v/>
      </c>
      <c r="C345" s="51" t="str">
        <f>IF(Loan_Not_Paid*Values_Entered,Payment_Date,"")</f>
        <v/>
      </c>
      <c r="D345" s="57">
        <f>IF(Loan_Not_Paid*Values_Entered,Beginning_Balance,0)</f>
        <v>0</v>
      </c>
      <c r="E345" s="57">
        <f>IF(Loan_Not_Paid*Values_Entered,Monthly_Payment,0)</f>
        <v>0</v>
      </c>
      <c r="F345" s="57">
        <f>IF(Loan_Not_Paid*Values_Entered,Principal,0)</f>
        <v>0</v>
      </c>
      <c r="G345" s="57">
        <f>IF(Loan_Not_Paid*Values_Entered,Interest,0)</f>
        <v>0</v>
      </c>
      <c r="H345" s="65" t="str">
        <f>IF(Loan_Not_Paid*Values_Entered,Ending_Balance,"")</f>
        <v/>
      </c>
    </row>
    <row r="346" spans="2:8" ht="14" customHeight="1">
      <c r="B346" s="74" t="str">
        <f>IF(Loan_Not_Paid*Values_Entered,Payment_Number,"")</f>
        <v/>
      </c>
      <c r="C346" s="51" t="str">
        <f>IF(Loan_Not_Paid*Values_Entered,Payment_Date,"")</f>
        <v/>
      </c>
      <c r="D346" s="57">
        <f>IF(Loan_Not_Paid*Values_Entered,Beginning_Balance,0)</f>
        <v>0</v>
      </c>
      <c r="E346" s="57">
        <f>IF(Loan_Not_Paid*Values_Entered,Monthly_Payment,0)</f>
        <v>0</v>
      </c>
      <c r="F346" s="57">
        <f>IF(Loan_Not_Paid*Values_Entered,Principal,0)</f>
        <v>0</v>
      </c>
      <c r="G346" s="57">
        <f>IF(Loan_Not_Paid*Values_Entered,Interest,0)</f>
        <v>0</v>
      </c>
      <c r="H346" s="65" t="str">
        <f>IF(Loan_Not_Paid*Values_Entered,Ending_Balance,"")</f>
        <v/>
      </c>
    </row>
    <row r="347" spans="2:8" ht="14" customHeight="1">
      <c r="B347" s="74" t="str">
        <f>IF(Loan_Not_Paid*Values_Entered,Payment_Number,"")</f>
        <v/>
      </c>
      <c r="C347" s="51" t="str">
        <f>IF(Loan_Not_Paid*Values_Entered,Payment_Date,"")</f>
        <v/>
      </c>
      <c r="D347" s="57">
        <f>IF(Loan_Not_Paid*Values_Entered,Beginning_Balance,0)</f>
        <v>0</v>
      </c>
      <c r="E347" s="57">
        <f>IF(Loan_Not_Paid*Values_Entered,Monthly_Payment,0)</f>
        <v>0</v>
      </c>
      <c r="F347" s="57">
        <f>IF(Loan_Not_Paid*Values_Entered,Principal,0)</f>
        <v>0</v>
      </c>
      <c r="G347" s="57">
        <f>IF(Loan_Not_Paid*Values_Entered,Interest,0)</f>
        <v>0</v>
      </c>
      <c r="H347" s="65" t="str">
        <f>IF(Loan_Not_Paid*Values_Entered,Ending_Balance,"")</f>
        <v/>
      </c>
    </row>
    <row r="348" spans="2:8" ht="14" customHeight="1">
      <c r="B348" s="74" t="str">
        <f>IF(Loan_Not_Paid*Values_Entered,Payment_Number,"")</f>
        <v/>
      </c>
      <c r="C348" s="51" t="str">
        <f>IF(Loan_Not_Paid*Values_Entered,Payment_Date,"")</f>
        <v/>
      </c>
      <c r="D348" s="57">
        <f>IF(Loan_Not_Paid*Values_Entered,Beginning_Balance,0)</f>
        <v>0</v>
      </c>
      <c r="E348" s="57">
        <f>IF(Loan_Not_Paid*Values_Entered,Monthly_Payment,0)</f>
        <v>0</v>
      </c>
      <c r="F348" s="57">
        <f>IF(Loan_Not_Paid*Values_Entered,Principal,0)</f>
        <v>0</v>
      </c>
      <c r="G348" s="57">
        <f>IF(Loan_Not_Paid*Values_Entered,Interest,0)</f>
        <v>0</v>
      </c>
      <c r="H348" s="65" t="str">
        <f>IF(Loan_Not_Paid*Values_Entered,Ending_Balance,"")</f>
        <v/>
      </c>
    </row>
    <row r="349" spans="2:8" ht="14" customHeight="1">
      <c r="B349" s="74" t="str">
        <f>IF(Loan_Not_Paid*Values_Entered,Payment_Number,"")</f>
        <v/>
      </c>
      <c r="C349" s="51" t="str">
        <f>IF(Loan_Not_Paid*Values_Entered,Payment_Date,"")</f>
        <v/>
      </c>
      <c r="D349" s="57">
        <f>IF(Loan_Not_Paid*Values_Entered,Beginning_Balance,0)</f>
        <v>0</v>
      </c>
      <c r="E349" s="57">
        <f>IF(Loan_Not_Paid*Values_Entered,Monthly_Payment,0)</f>
        <v>0</v>
      </c>
      <c r="F349" s="57">
        <f>IF(Loan_Not_Paid*Values_Entered,Principal,0)</f>
        <v>0</v>
      </c>
      <c r="G349" s="57">
        <f>IF(Loan_Not_Paid*Values_Entered,Interest,0)</f>
        <v>0</v>
      </c>
      <c r="H349" s="65" t="str">
        <f>IF(Loan_Not_Paid*Values_Entered,Ending_Balance,"")</f>
        <v/>
      </c>
    </row>
    <row r="350" spans="2:8" ht="14" customHeight="1">
      <c r="B350" s="74" t="str">
        <f>IF(Loan_Not_Paid*Values_Entered,Payment_Number,"")</f>
        <v/>
      </c>
      <c r="C350" s="51" t="str">
        <f>IF(Loan_Not_Paid*Values_Entered,Payment_Date,"")</f>
        <v/>
      </c>
      <c r="D350" s="57">
        <f>IF(Loan_Not_Paid*Values_Entered,Beginning_Balance,0)</f>
        <v>0</v>
      </c>
      <c r="E350" s="57">
        <f>IF(Loan_Not_Paid*Values_Entered,Monthly_Payment,0)</f>
        <v>0</v>
      </c>
      <c r="F350" s="57">
        <f>IF(Loan_Not_Paid*Values_Entered,Principal,0)</f>
        <v>0</v>
      </c>
      <c r="G350" s="57">
        <f>IF(Loan_Not_Paid*Values_Entered,Interest,0)</f>
        <v>0</v>
      </c>
      <c r="H350" s="65" t="str">
        <f>IF(Loan_Not_Paid*Values_Entered,Ending_Balance,"")</f>
        <v/>
      </c>
    </row>
    <row r="351" spans="2:8" ht="14" customHeight="1">
      <c r="B351" s="74" t="str">
        <f>IF(Loan_Not_Paid*Values_Entered,Payment_Number,"")</f>
        <v/>
      </c>
      <c r="C351" s="51" t="str">
        <f>IF(Loan_Not_Paid*Values_Entered,Payment_Date,"")</f>
        <v/>
      </c>
      <c r="D351" s="57">
        <f>IF(Loan_Not_Paid*Values_Entered,Beginning_Balance,0)</f>
        <v>0</v>
      </c>
      <c r="E351" s="57">
        <f>IF(Loan_Not_Paid*Values_Entered,Monthly_Payment,0)</f>
        <v>0</v>
      </c>
      <c r="F351" s="57">
        <f>IF(Loan_Not_Paid*Values_Entered,Principal,0)</f>
        <v>0</v>
      </c>
      <c r="G351" s="57">
        <f>IF(Loan_Not_Paid*Values_Entered,Interest,0)</f>
        <v>0</v>
      </c>
      <c r="H351" s="65" t="str">
        <f>IF(Loan_Not_Paid*Values_Entered,Ending_Balance,"")</f>
        <v/>
      </c>
    </row>
    <row r="352" spans="2:8" ht="14" customHeight="1">
      <c r="B352" s="74" t="str">
        <f>IF(Loan_Not_Paid*Values_Entered,Payment_Number,"")</f>
        <v/>
      </c>
      <c r="C352" s="51" t="str">
        <f>IF(Loan_Not_Paid*Values_Entered,Payment_Date,"")</f>
        <v/>
      </c>
      <c r="D352" s="57">
        <f>IF(Loan_Not_Paid*Values_Entered,Beginning_Balance,0)</f>
        <v>0</v>
      </c>
      <c r="E352" s="57">
        <f>IF(Loan_Not_Paid*Values_Entered,Monthly_Payment,0)</f>
        <v>0</v>
      </c>
      <c r="F352" s="57">
        <f>IF(Loan_Not_Paid*Values_Entered,Principal,0)</f>
        <v>0</v>
      </c>
      <c r="G352" s="57">
        <f>IF(Loan_Not_Paid*Values_Entered,Interest,0)</f>
        <v>0</v>
      </c>
      <c r="H352" s="65" t="str">
        <f>IF(Loan_Not_Paid*Values_Entered,Ending_Balance,"")</f>
        <v/>
      </c>
    </row>
    <row r="353" spans="2:8" ht="14" customHeight="1">
      <c r="B353" s="74" t="str">
        <f>IF(Loan_Not_Paid*Values_Entered,Payment_Number,"")</f>
        <v/>
      </c>
      <c r="C353" s="51" t="str">
        <f>IF(Loan_Not_Paid*Values_Entered,Payment_Date,"")</f>
        <v/>
      </c>
      <c r="D353" s="57">
        <f>IF(Loan_Not_Paid*Values_Entered,Beginning_Balance,0)</f>
        <v>0</v>
      </c>
      <c r="E353" s="57">
        <f>IF(Loan_Not_Paid*Values_Entered,Monthly_Payment,0)</f>
        <v>0</v>
      </c>
      <c r="F353" s="57">
        <f>IF(Loan_Not_Paid*Values_Entered,Principal,0)</f>
        <v>0</v>
      </c>
      <c r="G353" s="57">
        <f>IF(Loan_Not_Paid*Values_Entered,Interest,0)</f>
        <v>0</v>
      </c>
      <c r="H353" s="65" t="str">
        <f>IF(Loan_Not_Paid*Values_Entered,Ending_Balance,"")</f>
        <v/>
      </c>
    </row>
    <row r="354" spans="2:8" ht="14" customHeight="1">
      <c r="B354" s="74" t="str">
        <f>IF(Loan_Not_Paid*Values_Entered,Payment_Number,"")</f>
        <v/>
      </c>
      <c r="C354" s="51" t="str">
        <f>IF(Loan_Not_Paid*Values_Entered,Payment_Date,"")</f>
        <v/>
      </c>
      <c r="D354" s="57">
        <f>IF(Loan_Not_Paid*Values_Entered,Beginning_Balance,0)</f>
        <v>0</v>
      </c>
      <c r="E354" s="57">
        <f>IF(Loan_Not_Paid*Values_Entered,Monthly_Payment,0)</f>
        <v>0</v>
      </c>
      <c r="F354" s="57">
        <f>IF(Loan_Not_Paid*Values_Entered,Principal,0)</f>
        <v>0</v>
      </c>
      <c r="G354" s="57">
        <f>IF(Loan_Not_Paid*Values_Entered,Interest,0)</f>
        <v>0</v>
      </c>
      <c r="H354" s="65" t="str">
        <f>IF(Loan_Not_Paid*Values_Entered,Ending_Balance,"")</f>
        <v/>
      </c>
    </row>
    <row r="355" spans="2:8" ht="14" customHeight="1">
      <c r="B355" s="74" t="str">
        <f>IF(Loan_Not_Paid*Values_Entered,Payment_Number,"")</f>
        <v/>
      </c>
      <c r="C355" s="51" t="str">
        <f>IF(Loan_Not_Paid*Values_Entered,Payment_Date,"")</f>
        <v/>
      </c>
      <c r="D355" s="57">
        <f>IF(Loan_Not_Paid*Values_Entered,Beginning_Balance,0)</f>
        <v>0</v>
      </c>
      <c r="E355" s="57">
        <f>IF(Loan_Not_Paid*Values_Entered,Monthly_Payment,0)</f>
        <v>0</v>
      </c>
      <c r="F355" s="57">
        <f>IF(Loan_Not_Paid*Values_Entered,Principal,0)</f>
        <v>0</v>
      </c>
      <c r="G355" s="57">
        <f>IF(Loan_Not_Paid*Values_Entered,Interest,0)</f>
        <v>0</v>
      </c>
      <c r="H355" s="65" t="str">
        <f>IF(Loan_Not_Paid*Values_Entered,Ending_Balance,"")</f>
        <v/>
      </c>
    </row>
    <row r="356" spans="2:8" ht="14" customHeight="1">
      <c r="B356" s="74" t="str">
        <f>IF(Loan_Not_Paid*Values_Entered,Payment_Number,"")</f>
        <v/>
      </c>
      <c r="C356" s="51" t="str">
        <f>IF(Loan_Not_Paid*Values_Entered,Payment_Date,"")</f>
        <v/>
      </c>
      <c r="D356" s="57">
        <f>IF(Loan_Not_Paid*Values_Entered,Beginning_Balance,0)</f>
        <v>0</v>
      </c>
      <c r="E356" s="57">
        <f>IF(Loan_Not_Paid*Values_Entered,Monthly_Payment,0)</f>
        <v>0</v>
      </c>
      <c r="F356" s="57">
        <f>IF(Loan_Not_Paid*Values_Entered,Principal,0)</f>
        <v>0</v>
      </c>
      <c r="G356" s="57">
        <f>IF(Loan_Not_Paid*Values_Entered,Interest,0)</f>
        <v>0</v>
      </c>
      <c r="H356" s="65" t="str">
        <f>IF(Loan_Not_Paid*Values_Entered,Ending_Balance,"")</f>
        <v/>
      </c>
    </row>
    <row r="357" spans="2:8" ht="14" customHeight="1">
      <c r="B357" s="74" t="str">
        <f>IF(Loan_Not_Paid*Values_Entered,Payment_Number,"")</f>
        <v/>
      </c>
      <c r="C357" s="51" t="str">
        <f>IF(Loan_Not_Paid*Values_Entered,Payment_Date,"")</f>
        <v/>
      </c>
      <c r="D357" s="57">
        <f>IF(Loan_Not_Paid*Values_Entered,Beginning_Balance,0)</f>
        <v>0</v>
      </c>
      <c r="E357" s="57">
        <f>IF(Loan_Not_Paid*Values_Entered,Monthly_Payment,0)</f>
        <v>0</v>
      </c>
      <c r="F357" s="57">
        <f>IF(Loan_Not_Paid*Values_Entered,Principal,0)</f>
        <v>0</v>
      </c>
      <c r="G357" s="57">
        <f>IF(Loan_Not_Paid*Values_Entered,Interest,0)</f>
        <v>0</v>
      </c>
      <c r="H357" s="65" t="str">
        <f>IF(Loan_Not_Paid*Values_Entered,Ending_Balance,"")</f>
        <v/>
      </c>
    </row>
    <row r="358" spans="2:8" ht="14" customHeight="1">
      <c r="B358" s="74" t="str">
        <f>IF(Loan_Not_Paid*Values_Entered,Payment_Number,"")</f>
        <v/>
      </c>
      <c r="C358" s="51" t="str">
        <f>IF(Loan_Not_Paid*Values_Entered,Payment_Date,"")</f>
        <v/>
      </c>
      <c r="D358" s="57">
        <f>IF(Loan_Not_Paid*Values_Entered,Beginning_Balance,0)</f>
        <v>0</v>
      </c>
      <c r="E358" s="57">
        <f>IF(Loan_Not_Paid*Values_Entered,Monthly_Payment,0)</f>
        <v>0</v>
      </c>
      <c r="F358" s="57">
        <f>IF(Loan_Not_Paid*Values_Entered,Principal,0)</f>
        <v>0</v>
      </c>
      <c r="G358" s="57">
        <f>IF(Loan_Not_Paid*Values_Entered,Interest,0)</f>
        <v>0</v>
      </c>
      <c r="H358" s="65" t="str">
        <f>IF(Loan_Not_Paid*Values_Entered,Ending_Balance,"")</f>
        <v/>
      </c>
    </row>
    <row r="359" spans="2:8" ht="14" customHeight="1">
      <c r="B359" s="74" t="str">
        <f>IF(Loan_Not_Paid*Values_Entered,Payment_Number,"")</f>
        <v/>
      </c>
      <c r="C359" s="51" t="str">
        <f>IF(Loan_Not_Paid*Values_Entered,Payment_Date,"")</f>
        <v/>
      </c>
      <c r="D359" s="57">
        <f>IF(Loan_Not_Paid*Values_Entered,Beginning_Balance,0)</f>
        <v>0</v>
      </c>
      <c r="E359" s="57">
        <f>IF(Loan_Not_Paid*Values_Entered,Monthly_Payment,0)</f>
        <v>0</v>
      </c>
      <c r="F359" s="57">
        <f>IF(Loan_Not_Paid*Values_Entered,Principal,0)</f>
        <v>0</v>
      </c>
      <c r="G359" s="57">
        <f>IF(Loan_Not_Paid*Values_Entered,Interest,0)</f>
        <v>0</v>
      </c>
      <c r="H359" s="65" t="str">
        <f>IF(Loan_Not_Paid*Values_Entered,Ending_Balance,"")</f>
        <v/>
      </c>
    </row>
    <row r="360" spans="2:8" ht="14" customHeight="1">
      <c r="B360" s="74" t="str">
        <f>IF(Loan_Not_Paid*Values_Entered,Payment_Number,"")</f>
        <v/>
      </c>
      <c r="C360" s="51" t="str">
        <f>IF(Loan_Not_Paid*Values_Entered,Payment_Date,"")</f>
        <v/>
      </c>
      <c r="D360" s="57">
        <f>IF(Loan_Not_Paid*Values_Entered,Beginning_Balance,0)</f>
        <v>0</v>
      </c>
      <c r="E360" s="57">
        <f>IF(Loan_Not_Paid*Values_Entered,Monthly_Payment,0)</f>
        <v>0</v>
      </c>
      <c r="F360" s="57">
        <f>IF(Loan_Not_Paid*Values_Entered,Principal,0)</f>
        <v>0</v>
      </c>
      <c r="G360" s="57">
        <f>IF(Loan_Not_Paid*Values_Entered,Interest,0)</f>
        <v>0</v>
      </c>
      <c r="H360" s="65" t="str">
        <f>IF(Loan_Not_Paid*Values_Entered,Ending_Balance,"")</f>
        <v/>
      </c>
    </row>
    <row r="361" spans="2:8" ht="14" customHeight="1">
      <c r="B361" s="74" t="str">
        <f>IF(Loan_Not_Paid*Values_Entered,Payment_Number,"")</f>
        <v/>
      </c>
      <c r="C361" s="51" t="str">
        <f>IF(Loan_Not_Paid*Values_Entered,Payment_Date,"")</f>
        <v/>
      </c>
      <c r="D361" s="57">
        <f>IF(Loan_Not_Paid*Values_Entered,Beginning_Balance,0)</f>
        <v>0</v>
      </c>
      <c r="E361" s="57">
        <f>IF(Loan_Not_Paid*Values_Entered,Monthly_Payment,0)</f>
        <v>0</v>
      </c>
      <c r="F361" s="57">
        <f>IF(Loan_Not_Paid*Values_Entered,Principal,0)</f>
        <v>0</v>
      </c>
      <c r="G361" s="57">
        <f>IF(Loan_Not_Paid*Values_Entered,Interest,0)</f>
        <v>0</v>
      </c>
      <c r="H361" s="65" t="str">
        <f>IF(Loan_Not_Paid*Values_Entered,Ending_Balance,"")</f>
        <v/>
      </c>
    </row>
    <row r="362" spans="2:8" ht="14" customHeight="1">
      <c r="B362" s="74" t="str">
        <f>IF(Loan_Not_Paid*Values_Entered,Payment_Number,"")</f>
        <v/>
      </c>
      <c r="C362" s="51" t="str">
        <f>IF(Loan_Not_Paid*Values_Entered,Payment_Date,"")</f>
        <v/>
      </c>
      <c r="D362" s="57">
        <f>IF(Loan_Not_Paid*Values_Entered,Beginning_Balance,0)</f>
        <v>0</v>
      </c>
      <c r="E362" s="57">
        <f>IF(Loan_Not_Paid*Values_Entered,Monthly_Payment,0)</f>
        <v>0</v>
      </c>
      <c r="F362" s="57">
        <f>IF(Loan_Not_Paid*Values_Entered,Principal,0)</f>
        <v>0</v>
      </c>
      <c r="G362" s="57">
        <f>IF(Loan_Not_Paid*Values_Entered,Interest,0)</f>
        <v>0</v>
      </c>
      <c r="H362" s="65" t="str">
        <f>IF(Loan_Not_Paid*Values_Entered,Ending_Balance,"")</f>
        <v/>
      </c>
    </row>
    <row r="363" spans="2:8" ht="14" customHeight="1">
      <c r="B363" s="74" t="str">
        <f>IF(Loan_Not_Paid*Values_Entered,Payment_Number,"")</f>
        <v/>
      </c>
      <c r="C363" s="51" t="str">
        <f>IF(Loan_Not_Paid*Values_Entered,Payment_Date,"")</f>
        <v/>
      </c>
      <c r="D363" s="57">
        <f>IF(Loan_Not_Paid*Values_Entered,Beginning_Balance,0)</f>
        <v>0</v>
      </c>
      <c r="E363" s="57">
        <f>IF(Loan_Not_Paid*Values_Entered,Monthly_Payment,0)</f>
        <v>0</v>
      </c>
      <c r="F363" s="57">
        <f>IF(Loan_Not_Paid*Values_Entered,Principal,0)</f>
        <v>0</v>
      </c>
      <c r="G363" s="57">
        <f>IF(Loan_Not_Paid*Values_Entered,Interest,0)</f>
        <v>0</v>
      </c>
      <c r="H363" s="65" t="str">
        <f>IF(Loan_Not_Paid*Values_Entered,Ending_Balance,"")</f>
        <v/>
      </c>
    </row>
    <row r="364" spans="2:8" ht="14" customHeight="1">
      <c r="B364" s="74" t="str">
        <f>IF(Loan_Not_Paid*Values_Entered,Payment_Number,"")</f>
        <v/>
      </c>
      <c r="C364" s="51" t="str">
        <f>IF(Loan_Not_Paid*Values_Entered,Payment_Date,"")</f>
        <v/>
      </c>
      <c r="D364" s="57">
        <f>IF(Loan_Not_Paid*Values_Entered,Beginning_Balance,0)</f>
        <v>0</v>
      </c>
      <c r="E364" s="57">
        <f>IF(Loan_Not_Paid*Values_Entered,Monthly_Payment,0)</f>
        <v>0</v>
      </c>
      <c r="F364" s="57">
        <f>IF(Loan_Not_Paid*Values_Entered,Principal,0)</f>
        <v>0</v>
      </c>
      <c r="G364" s="57">
        <f>IF(Loan_Not_Paid*Values_Entered,Interest,0)</f>
        <v>0</v>
      </c>
      <c r="H364" s="65" t="str">
        <f>IF(Loan_Not_Paid*Values_Entered,Ending_Balance,"")</f>
        <v/>
      </c>
    </row>
    <row r="365" spans="2:8" ht="14" customHeight="1">
      <c r="B365" s="74" t="str">
        <f>IF(Loan_Not_Paid*Values_Entered,Payment_Number,"")</f>
        <v/>
      </c>
      <c r="C365" s="51" t="str">
        <f>IF(Loan_Not_Paid*Values_Entered,Payment_Date,"")</f>
        <v/>
      </c>
      <c r="D365" s="57">
        <f>IF(Loan_Not_Paid*Values_Entered,Beginning_Balance,0)</f>
        <v>0</v>
      </c>
      <c r="E365" s="57">
        <f>IF(Loan_Not_Paid*Values_Entered,Monthly_Payment,0)</f>
        <v>0</v>
      </c>
      <c r="F365" s="57">
        <f>IF(Loan_Not_Paid*Values_Entered,Principal,0)</f>
        <v>0</v>
      </c>
      <c r="G365" s="57">
        <f>IF(Loan_Not_Paid*Values_Entered,Interest,0)</f>
        <v>0</v>
      </c>
      <c r="H365" s="65" t="str">
        <f>IF(Loan_Not_Paid*Values_Entered,Ending_Balance,"")</f>
        <v/>
      </c>
    </row>
    <row r="366" spans="2:8" ht="14" customHeight="1">
      <c r="B366" s="74" t="str">
        <f>IF(Loan_Not_Paid*Values_Entered,Payment_Number,"")</f>
        <v/>
      </c>
      <c r="C366" s="51" t="str">
        <f>IF(Loan_Not_Paid*Values_Entered,Payment_Date,"")</f>
        <v/>
      </c>
      <c r="D366" s="57">
        <f>IF(Loan_Not_Paid*Values_Entered,Beginning_Balance,0)</f>
        <v>0</v>
      </c>
      <c r="E366" s="57">
        <f>IF(Loan_Not_Paid*Values_Entered,Monthly_Payment,0)</f>
        <v>0</v>
      </c>
      <c r="F366" s="57">
        <f>IF(Loan_Not_Paid*Values_Entered,Principal,0)</f>
        <v>0</v>
      </c>
      <c r="G366" s="57">
        <f>IF(Loan_Not_Paid*Values_Entered,Interest,0)</f>
        <v>0</v>
      </c>
      <c r="H366" s="65" t="str">
        <f>IF(Loan_Not_Paid*Values_Entered,Ending_Balance,"")</f>
        <v/>
      </c>
    </row>
    <row r="367" spans="2:8" ht="14" customHeight="1">
      <c r="B367" s="74" t="str">
        <f>IF(Loan_Not_Paid*Values_Entered,Payment_Number,"")</f>
        <v/>
      </c>
      <c r="C367" s="51" t="str">
        <f>IF(Loan_Not_Paid*Values_Entered,Payment_Date,"")</f>
        <v/>
      </c>
      <c r="D367" s="57">
        <f>IF(Loan_Not_Paid*Values_Entered,Beginning_Balance,0)</f>
        <v>0</v>
      </c>
      <c r="E367" s="57">
        <f>IF(Loan_Not_Paid*Values_Entered,Monthly_Payment,0)</f>
        <v>0</v>
      </c>
      <c r="F367" s="57">
        <f>IF(Loan_Not_Paid*Values_Entered,Principal,0)</f>
        <v>0</v>
      </c>
      <c r="G367" s="57">
        <f>IF(Loan_Not_Paid*Values_Entered,Interest,0)</f>
        <v>0</v>
      </c>
      <c r="H367" s="65" t="str">
        <f>IF(Loan_Not_Paid*Values_Entered,Ending_Balance,"")</f>
        <v/>
      </c>
    </row>
    <row r="368" spans="2:8" ht="14" customHeight="1">
      <c r="B368" s="75" t="str">
        <f>IF(Loan_Not_Paid*Values_Entered,Payment_Number,"")</f>
        <v/>
      </c>
      <c r="C368" s="66" t="str">
        <f>IF(Loan_Not_Paid*Values_Entered,Payment_Date,"")</f>
        <v/>
      </c>
      <c r="D368" s="57">
        <f>IF(Loan_Not_Paid*Values_Entered,Beginning_Balance,0)</f>
        <v>0</v>
      </c>
      <c r="E368" s="57">
        <f>IF(Loan_Not_Paid*Values_Entered,Monthly_Payment,0)</f>
        <v>0</v>
      </c>
      <c r="F368" s="57">
        <f>IF(Loan_Not_Paid*Values_Entered,Principal,0)</f>
        <v>0</v>
      </c>
      <c r="G368" s="57">
        <f>IF(Loan_Not_Paid*Values_Entered,Interest,0)</f>
        <v>0</v>
      </c>
      <c r="H368" s="67" t="str">
        <f>IF(Loan_Not_Paid*Values_Entered,Ending_Balance,"")</f>
        <v/>
      </c>
    </row>
    <row r="369" spans="4:8" ht="14" customHeight="1">
      <c r="D369" s="68"/>
      <c r="E369" s="68"/>
      <c r="F369" s="68"/>
      <c r="G369" s="68"/>
      <c r="H369" s="68"/>
    </row>
    <row r="370" spans="4:8" ht="14" customHeight="1">
      <c r="D370" s="68"/>
      <c r="E370" s="68"/>
      <c r="F370" s="68"/>
      <c r="G370" s="68"/>
      <c r="H370" s="68"/>
    </row>
    <row r="371" spans="4:8" ht="14" customHeight="1">
      <c r="D371" s="68"/>
      <c r="E371" s="68"/>
      <c r="F371" s="68"/>
      <c r="G371" s="68"/>
      <c r="H371" s="68"/>
    </row>
  </sheetData>
  <conditionalFormatting sqref="B9:B368">
    <cfRule type="expression" dxfId="3" priority="4" stopIfTrue="1">
      <formula>IF(ROW(B9)=Last_Row,TRUE,FALSE)</formula>
    </cfRule>
  </conditionalFormatting>
  <conditionalFormatting sqref="B9:H368">
    <cfRule type="expression" dxfId="2" priority="1" stopIfTrue="1">
      <formula>NOT(Loan_Not_Paid)</formula>
    </cfRule>
  </conditionalFormatting>
  <conditionalFormatting sqref="C9:G368">
    <cfRule type="expression" dxfId="1" priority="2" stopIfTrue="1">
      <formula>IF(ROW(C9)=Last_Row,TRUE,FALSE)</formula>
    </cfRule>
  </conditionalFormatting>
  <conditionalFormatting sqref="H9:H368">
    <cfRule type="expression" dxfId="0" priority="6" stopIfTrue="1">
      <formula>IF(ROW(H9)=Last_Row,TRUE,FALSE)</formula>
    </cfRule>
  </conditionalFormatting>
  <printOptions horizontalCentered="1" gridLines="1"/>
  <pageMargins left="0.7" right="0.7" top="0.75" bottom="0.75" header="0.3" footer="0.3"/>
  <pageSetup scale="52" fitToWidth="0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Assumptions</vt:lpstr>
      <vt:lpstr>Capital Budget</vt:lpstr>
      <vt:lpstr>Opening Balance Sheet</vt:lpstr>
      <vt:lpstr>Sources &amp; Uses</vt:lpstr>
      <vt:lpstr>Income Statement Year 1</vt:lpstr>
      <vt:lpstr>Cash Flow Statement Year 1</vt:lpstr>
      <vt:lpstr>BS Year 1</vt:lpstr>
      <vt:lpstr>Breakeven Analysis</vt:lpstr>
      <vt:lpstr>Loan Calculator</vt:lpstr>
      <vt:lpstr>Full_Print</vt:lpstr>
      <vt:lpstr>Interest_Rate</vt:lpstr>
      <vt:lpstr>Loan_Amount</vt:lpstr>
      <vt:lpstr>Loan_Start</vt:lpstr>
      <vt:lpstr>Loan_Years</vt:lpstr>
      <vt:lpstr>Number_of_Payments</vt:lpstr>
      <vt:lpstr>'Breakeven Analysis'!Print_Area</vt:lpstr>
      <vt:lpstr>'Capital Budget'!Print_Area</vt:lpstr>
      <vt:lpstr>'Cash Flow Statement Year 1'!Print_Area</vt:lpstr>
      <vt:lpstr>'Income Statement Year 1'!Print_Area</vt:lpstr>
      <vt:lpstr>'Loan Calculator'!Print_Area</vt:lpstr>
      <vt:lpstr>'Loan Calculator'!Print_Titles</vt:lpstr>
      <vt:lpstr>Total_Cost</vt:lpstr>
      <vt:lpstr>Total_Interest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</dc:creator>
  <cp:lastModifiedBy>Paola Garcia</cp:lastModifiedBy>
  <cp:lastPrinted>2014-02-08T22:06:33Z</cp:lastPrinted>
  <dcterms:created xsi:type="dcterms:W3CDTF">2013-05-18T19:41:15Z</dcterms:created>
  <dcterms:modified xsi:type="dcterms:W3CDTF">2026-04-28T20:32:40Z</dcterms:modified>
</cp:coreProperties>
</file>